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用电贡献大类" sheetId="1" r:id="rId1"/>
    <sheet name="困难企业" sheetId="2" r:id="rId2"/>
    <sheet name="11月新增企业" sheetId="3" r:id="rId3"/>
  </sheets>
  <definedNames>
    <definedName name="_xlnm._FilterDatabase" localSheetId="0" hidden="1">用电贡献大类!$A$7:$V$169</definedName>
    <definedName name="_xlnm._FilterDatabase" localSheetId="2" hidden="1">'11月新增企业'!$A$6:$AT$28</definedName>
    <definedName name="_xlnm.Print_Titles" localSheetId="2">'11月新增企业'!$2:$6</definedName>
    <definedName name="_xlnm.Print_Titles" localSheetId="0">用电贡献大类!$2:$6</definedName>
    <definedName name="_xlnm._FilterDatabase" localSheetId="1" hidden="1">困难企业!$A$7:$V$186</definedName>
    <definedName name="_xlnm.Print_Titles" localSheetId="1">困难企业!$2:$6</definedName>
  </definedNames>
  <calcPr calcId="144525"/>
</workbook>
</file>

<file path=xl/comments1.xml><?xml version="1.0" encoding="utf-8"?>
<comments xmlns="http://schemas.openxmlformats.org/spreadsheetml/2006/main">
  <authors>
    <author>伍绍福</author>
  </authors>
  <commentList>
    <comment ref="B49" authorId="0">
      <text>
        <r>
          <rPr>
            <b/>
            <sz val="9"/>
            <rFont val="宋体"/>
            <charset val="134"/>
          </rPr>
          <t>伍绍福: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0608006105019187</t>
        </r>
      </text>
    </comment>
  </commentList>
</comments>
</file>

<file path=xl/comments2.xml><?xml version="1.0" encoding="utf-8"?>
<comments xmlns="http://schemas.openxmlformats.org/spreadsheetml/2006/main">
  <authors>
    <author>伍绍福</author>
  </authors>
  <commentList>
    <comment ref="B50" authorId="0">
      <text>
        <r>
          <rPr>
            <b/>
            <sz val="9"/>
            <rFont val="宋体"/>
            <charset val="134"/>
          </rPr>
          <t>伍绍福: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0608006105019187</t>
        </r>
      </text>
    </comment>
  </commentList>
</comments>
</file>

<file path=xl/sharedStrings.xml><?xml version="1.0" encoding="utf-8"?>
<sst xmlns="http://schemas.openxmlformats.org/spreadsheetml/2006/main" count="300">
  <si>
    <t>附件：1</t>
  </si>
  <si>
    <t>2020年全省大工业企业降成本稳预期专项资金11月用电量审核情况</t>
  </si>
  <si>
    <t>一、用电贡献大类</t>
  </si>
  <si>
    <t>序号</t>
  </si>
  <si>
    <t>企业名称</t>
  </si>
  <si>
    <t>所在地区</t>
  </si>
  <si>
    <t>行业</t>
  </si>
  <si>
    <t>变压器容量（KVA）</t>
  </si>
  <si>
    <t>2019年用电量
（万千瓦时）</t>
  </si>
  <si>
    <t>2020年11月
用电量
（万千瓦时）</t>
  </si>
  <si>
    <t>申报
类型
（分/千瓦时）</t>
  </si>
  <si>
    <t>申请资金
（万元）</t>
  </si>
  <si>
    <t>合计</t>
  </si>
  <si>
    <t>1-9月</t>
  </si>
  <si>
    <t>10-12月
月度平均</t>
  </si>
  <si>
    <t>其中10月份</t>
  </si>
  <si>
    <t>其中11月</t>
  </si>
  <si>
    <t>贵州省安顺铝业有限公司</t>
  </si>
  <si>
    <t>安顺</t>
  </si>
  <si>
    <t>电解铝</t>
  </si>
  <si>
    <t>黔西县黔希煤化工投资有限责任公司</t>
  </si>
  <si>
    <t>毕节</t>
  </si>
  <si>
    <t>化工</t>
  </si>
  <si>
    <t>贵州毕节江天水泥有限公司</t>
  </si>
  <si>
    <t>建材</t>
  </si>
  <si>
    <t>华润水泥（金沙）有限公司</t>
  </si>
  <si>
    <t>岑巩县华泉铁合金厂</t>
  </si>
  <si>
    <t>凯里</t>
  </si>
  <si>
    <t>铁合金</t>
  </si>
  <si>
    <t>大方永贵建材有限责任公司</t>
  </si>
  <si>
    <t>罗甸县正鑫硅业有限公司</t>
  </si>
  <si>
    <t>都匀</t>
  </si>
  <si>
    <t>工业硅</t>
  </si>
  <si>
    <t>贵州六盘水豪龙水泥有限公司</t>
  </si>
  <si>
    <t>六盘水</t>
  </si>
  <si>
    <t>毕节赛德水泥有限公司</t>
  </si>
  <si>
    <t>贵州纳雍隆庆乌江水泥有限公司</t>
  </si>
  <si>
    <t>贵州省毕节市水泥厂</t>
  </si>
  <si>
    <t>贵州织金西南水泥有限公司</t>
  </si>
  <si>
    <t>贵州威宁西南水泥有限公司</t>
  </si>
  <si>
    <t>贵州黔西西南水泥有限公司</t>
  </si>
  <si>
    <t>普定明达水泥有限公司</t>
  </si>
  <si>
    <t>首钢水城钢铁（集团）有限责任公司</t>
  </si>
  <si>
    <t>钢铁</t>
  </si>
  <si>
    <t>贵州天福化工有限责任公司</t>
  </si>
  <si>
    <t>贵州六矿瑞安水泥有限公司</t>
  </si>
  <si>
    <t>贵州开阳三环磨料有限公司</t>
  </si>
  <si>
    <t>贵阳</t>
  </si>
  <si>
    <t>磨料</t>
  </si>
  <si>
    <t>贵州江葛水泥有限责任公司</t>
  </si>
  <si>
    <t>遵义</t>
  </si>
  <si>
    <t>贵州宏泰钡业有限责任公司</t>
  </si>
  <si>
    <t>贵州红星发展股份有限公司</t>
  </si>
  <si>
    <t>贵州水城瑞安水泥有限公司</t>
  </si>
  <si>
    <t>贵州昊龙胜境建材有限责任公司</t>
  </si>
  <si>
    <t>贵定海螺盘江水泥公司（总降）</t>
  </si>
  <si>
    <t>贵州三都西南水泥有限公司</t>
  </si>
  <si>
    <t>贵州超宇水泥有限责任公司</t>
  </si>
  <si>
    <t>贵州省六盘水双元铝业有限责任公司</t>
  </si>
  <si>
    <t>遵义福鑫特殊钢装备制造有限公司</t>
  </si>
  <si>
    <t>瓮福(集团)有限责任公司</t>
  </si>
  <si>
    <t>铜仁海螺盘江水泥有限责任公司</t>
  </si>
  <si>
    <t>铜仁</t>
  </si>
  <si>
    <t>贵州惠水西南水泥有限公司</t>
  </si>
  <si>
    <t>贵州中诚水泥有限公司</t>
  </si>
  <si>
    <t>贵州豪龙水泥有限公司</t>
  </si>
  <si>
    <t>凯里闽源锰业有限公司</t>
  </si>
  <si>
    <t>遵义兴正业矿业有限公司</t>
  </si>
  <si>
    <t>贵州梵净山金顶水泥有限责任公司</t>
  </si>
  <si>
    <t>贵州瑞溪水泥发展有限公司</t>
  </si>
  <si>
    <t>贵州省和兴金属制品有限公司</t>
  </si>
  <si>
    <t>贵州凯里瑞安建材有限公司</t>
  </si>
  <si>
    <t>东立水泥厂</t>
  </si>
  <si>
    <t>贵州茂鑫水泥有限责任公司</t>
  </si>
  <si>
    <t>贵州黄平尖峰水泥有限公司</t>
  </si>
  <si>
    <t>/</t>
  </si>
  <si>
    <t>贵州黔桂三合水泥有限责任公司</t>
  </si>
  <si>
    <t>贵州博宏实业有限责任公司水泥分公司</t>
  </si>
  <si>
    <t>贵州都匀豪龙水泥有限公司</t>
  </si>
  <si>
    <t>贵州宏泰化工有限责任公司</t>
  </si>
  <si>
    <t>麻江明达水泥有限公司</t>
  </si>
  <si>
    <t>贵州新双龙水泥有限公司</t>
  </si>
  <si>
    <t>遵义赛德水泥有限公司</t>
  </si>
  <si>
    <t>贵州胜威福全化工有限公司</t>
  </si>
  <si>
    <t>黎平县华新建材有限公司</t>
  </si>
  <si>
    <t>遵义海螺盘江水泥有限责任公司</t>
  </si>
  <si>
    <t>中信大锰钦州矿业有限公司兴义分公司</t>
  </si>
  <si>
    <t>兴义</t>
  </si>
  <si>
    <t>贵州森垚水泥有限公司</t>
  </si>
  <si>
    <t>贵州从江明达水泥有限公司</t>
  </si>
  <si>
    <t>播州西南水泥有限公司</t>
  </si>
  <si>
    <t>贵州开阳紫江水泥有限公司</t>
  </si>
  <si>
    <t>贵阳闽达钢铁有限公司</t>
  </si>
  <si>
    <t>首钢贵阳特殊钢有限责任公司</t>
  </si>
  <si>
    <t>贵州开磷息烽合成氨有限责任公司</t>
  </si>
  <si>
    <t>贵州开磷集团矿肥有限责任公司</t>
  </si>
  <si>
    <t>贵州开阳化工有限公司</t>
  </si>
  <si>
    <t>贵州西洋实业有限公司</t>
  </si>
  <si>
    <t>贵州川恒化工股份有限公司</t>
  </si>
  <si>
    <t>贵州芭田生态工程有限公司</t>
  </si>
  <si>
    <t xml:space="preserve"> 贵州开阳川东化工有限公司</t>
  </si>
  <si>
    <t xml:space="preserve"> 贵州青利天盟化工有限公司</t>
  </si>
  <si>
    <t>贵州省瓮安县瓮福黄磷有限公司</t>
  </si>
  <si>
    <t>贵州福泉川东化工有限公司</t>
  </si>
  <si>
    <t>台泥（安顺）水泥有限公司</t>
  </si>
  <si>
    <t>贵州港安水泥有限责任公司</t>
  </si>
  <si>
    <t>贵州紫云西南水泥有限公司</t>
  </si>
  <si>
    <t>贵州荣盛（集团）建材有限公司</t>
  </si>
  <si>
    <t>贵州晴隆盘江水泥有限责任公司</t>
  </si>
  <si>
    <t>贵州德隆水泥有限公司</t>
  </si>
  <si>
    <t>黔西南州发展资源开发有限公司</t>
  </si>
  <si>
    <t>贵州科特林水泥有限公司</t>
  </si>
  <si>
    <t>贵州佛顶山水泥有限公司</t>
  </si>
  <si>
    <t>贵州沿河西南水泥有限公司</t>
  </si>
  <si>
    <t>贵州资兆建材有限公司</t>
  </si>
  <si>
    <t>贵州水晶有机化工(集团）有限公司</t>
  </si>
  <si>
    <t>贵州金久水泥有限公司</t>
  </si>
  <si>
    <t>贵州麟山水泥有限责任公司</t>
  </si>
  <si>
    <t>贵阳海螺盘江水泥有限责任公司</t>
  </si>
  <si>
    <t>龙里红狮水泥有限公司</t>
  </si>
  <si>
    <t>瓮安县玉山水泥(厂)有限公司</t>
  </si>
  <si>
    <t>贵州福泉西南水泥有限公司</t>
  </si>
  <si>
    <t>遵义恒聚水泥有限公司</t>
  </si>
  <si>
    <t>黔西南州泰龙集团闽龙金属冶炼公司</t>
  </si>
  <si>
    <t>黔西南泰龙集团步步升冶炼有限公司</t>
  </si>
  <si>
    <t>贵州省岑巩县天源冶炼有限责任公司</t>
  </si>
  <si>
    <t>贵州省鼎湘冶金炉料有限公司</t>
  </si>
  <si>
    <t>贵州玉屏有色冶金集团宏森工贸公司</t>
  </si>
  <si>
    <t>贵州大龙星鑫冶炼有限公司</t>
  </si>
  <si>
    <t>万山特区斯普铁合金有限责任公司</t>
  </si>
  <si>
    <t>贵州中水西南硅业有限公司</t>
  </si>
  <si>
    <t>贵州玉屏有色冶金集团三湘硅业公司</t>
  </si>
  <si>
    <t>独山金孟锰业有限公司</t>
  </si>
  <si>
    <t>贵州独山恒辉商贸有限公司</t>
  </si>
  <si>
    <t>贵州独山恒鑫铁合金有限公司</t>
  </si>
  <si>
    <t>贵州军鑫矿业有限公司</t>
  </si>
  <si>
    <t>贵州明峰工业废渣综合回收再利用有限公司</t>
  </si>
  <si>
    <t>贵州华仁新材料有限公司</t>
  </si>
  <si>
    <t>贵州兴仁登高新材料有限公司</t>
  </si>
  <si>
    <t>遵义铝业股份有限公司</t>
  </si>
  <si>
    <t>贵州金瑞新材料有限责任公司</t>
  </si>
  <si>
    <t>电解锰</t>
  </si>
  <si>
    <t>雅宝研磨材（贵州）有限公司</t>
  </si>
  <si>
    <t>贵州红星发展大龙锰业有限责任公司</t>
  </si>
  <si>
    <t>贵州铜仁和诚锰业有限公司</t>
  </si>
  <si>
    <t>松桃三和锰业集团鑫旺有限责任公司</t>
  </si>
  <si>
    <t>贵州能矿锰业集团有限公司</t>
  </si>
  <si>
    <t>贵州省铜仁市武陵冶化厂</t>
  </si>
  <si>
    <t>贵州泰富实业有限公司</t>
  </si>
  <si>
    <t>贵州炫峰磨料有限公司</t>
  </si>
  <si>
    <t>贵州清镇金山磨料有限公司</t>
  </si>
  <si>
    <t>贵州清镇银峰磨料有限公司</t>
  </si>
  <si>
    <t>贵州三山研磨有限公司</t>
  </si>
  <si>
    <t>都匀经济开发区浩森玻璃制品有限公司</t>
  </si>
  <si>
    <t>贵州恒鑫集团有限公司</t>
  </si>
  <si>
    <t>黔西南泰龙（集团）中联冶炼有限公司</t>
  </si>
  <si>
    <t>贵州建涛木业科技有限公司</t>
  </si>
  <si>
    <t>贞丰县贵耀材料科技有限公司</t>
  </si>
  <si>
    <t>贵州皇冠新型建材有限公司</t>
  </si>
  <si>
    <t>贵州奇峰工贸有限责任公司</t>
  </si>
  <si>
    <t>贵州安达科技能源股份有限公司</t>
  </si>
  <si>
    <t>贵州路发实业有限公司</t>
  </si>
  <si>
    <t>贵州广铝氧化铝有限公司</t>
  </si>
  <si>
    <t>氧化铝</t>
  </si>
  <si>
    <t>贵州福美林陶瓷有限公司</t>
  </si>
  <si>
    <t>贵州轮胎股份有限公司公司</t>
  </si>
  <si>
    <t>中国铝业股份有限公司贵州分公司</t>
  </si>
  <si>
    <t>贵州鲁阳节能材料有限公司</t>
  </si>
  <si>
    <t>贵定县恒伟玻璃制品有限公司</t>
  </si>
  <si>
    <t>瓮福化工科技有限公司</t>
  </si>
  <si>
    <t>贵州金田新材料科技有限公司</t>
  </si>
  <si>
    <t>中节能（贵州）建筑能源有限公司</t>
  </si>
  <si>
    <t>贵州其亚铝业有限公司</t>
  </si>
  <si>
    <t>贵州鑫晟煤化工有限公司</t>
  </si>
  <si>
    <t>毕节明钧玻璃股份有限公司</t>
  </si>
  <si>
    <t>贵州中铝铝业有限公司公司</t>
  </si>
  <si>
    <t>贵州兴枫霖合金科技有限公司</t>
  </si>
  <si>
    <t>贵州恒力源林业科技有限公司公司</t>
  </si>
  <si>
    <t>贵州钢绳股份有限公司</t>
  </si>
  <si>
    <t>凯里市鑫泰熔料公司</t>
  </si>
  <si>
    <t>仁怀市建台水泥厂</t>
  </si>
  <si>
    <t>贵州重力科技环保有限公司</t>
  </si>
  <si>
    <t>中伟新材料股份有限公司</t>
  </si>
  <si>
    <t xml:space="preserve">贵州恒伟包装制品有限公司 </t>
  </si>
  <si>
    <t>贵州赤天化桐梓化工有限公司</t>
  </si>
  <si>
    <t xml:space="preserve">40000
</t>
  </si>
  <si>
    <t>贵州华锦铝业有限公司</t>
  </si>
  <si>
    <t>瓮安县龙马磷业有限公司</t>
  </si>
  <si>
    <t>遵义天磁锰业有限责任公司</t>
  </si>
  <si>
    <t>贵州武陵锰业有限公司</t>
  </si>
  <si>
    <t>凯里市凯荣玻璃有限公司</t>
  </si>
  <si>
    <t>贵阳长乐钢铁有限公司</t>
  </si>
  <si>
    <t>金正大诺泰尔化学有限公司</t>
  </si>
  <si>
    <t>赫章县黔沪水泥有限责任公司</t>
  </si>
  <si>
    <t>贵州长顺宏安水泥有限责任公司</t>
  </si>
  <si>
    <t>遵义县铁厂创业刚玉有限责任公司</t>
  </si>
  <si>
    <t>贵州银星新材料科技有限公司</t>
  </si>
  <si>
    <t>华润水泥（安顺）有限公司</t>
  </si>
  <si>
    <t>通润冶金（贵州）有限公司</t>
  </si>
  <si>
    <t>小计</t>
  </si>
  <si>
    <t>二、困难类</t>
  </si>
  <si>
    <t>2020年用电量
（万千瓦时）</t>
  </si>
  <si>
    <t>1-9月小计</t>
  </si>
  <si>
    <t>同比</t>
  </si>
  <si>
    <t>10月电量</t>
  </si>
  <si>
    <t>11月电量</t>
  </si>
  <si>
    <t>安顺市宏盛化工有限公司</t>
  </si>
  <si>
    <t>贵州省麻江景晟化工有限公司</t>
  </si>
  <si>
    <t>思南西南水泥厂</t>
  </si>
  <si>
    <t>贵州赤天化新能源有限责任公司</t>
  </si>
  <si>
    <t>贵阳开磷化肥有限公司</t>
  </si>
  <si>
    <t>贵州省松桃高力水泥实业有限公司</t>
  </si>
  <si>
    <t>贵州龙威矿业股份有限公司</t>
  </si>
  <si>
    <t>贵州金润能源投资管理有限公司</t>
  </si>
  <si>
    <t>镇远县顺发铁合金有限公司</t>
  </si>
  <si>
    <t>遵义天磁锰业(集团)亿方有限公司</t>
  </si>
  <si>
    <t>贵州松桃金瑞锰业有限责任公司</t>
  </si>
  <si>
    <t>松桃三和锰业集团有限责任公司</t>
  </si>
  <si>
    <t>贵州达众第七砂轮有限责任公司</t>
  </si>
  <si>
    <t>贵州欧玛陶瓷有限责任公司</t>
  </si>
  <si>
    <t>贵州宇新硅材料发展有限公司</t>
  </si>
  <si>
    <t>1分162户</t>
  </si>
  <si>
    <t>3分15户</t>
  </si>
  <si>
    <t>共177户</t>
  </si>
  <si>
    <t>附件：2</t>
  </si>
  <si>
    <t>2020年全省大工业企业降成本稳预期专项资金11月补报企业用电量审核情况</t>
  </si>
  <si>
    <t>用电账户</t>
  </si>
  <si>
    <t>2019年用电量（万千瓦时）</t>
  </si>
  <si>
    <t>2020年用电量（万千瓦时）</t>
  </si>
  <si>
    <t>10月申请资金
（万元）</t>
  </si>
  <si>
    <t>11月申请资金
（万元）</t>
  </si>
  <si>
    <t>电网企业
审核意见</t>
  </si>
  <si>
    <t>联系人</t>
  </si>
  <si>
    <t>联系电话</t>
  </si>
  <si>
    <t>备注</t>
  </si>
  <si>
    <t>10-12月</t>
  </si>
  <si>
    <t>2019年11月电量</t>
  </si>
  <si>
    <t>10月份</t>
  </si>
  <si>
    <t>11月份</t>
  </si>
  <si>
    <t>月度平均</t>
  </si>
  <si>
    <t>电量</t>
  </si>
  <si>
    <t>遵义市聚源建材有限公司</t>
  </si>
  <si>
    <t>0603018526098886、</t>
  </si>
  <si>
    <t>邹德松</t>
  </si>
  <si>
    <t>贵州源锦水泥有限公司</t>
  </si>
  <si>
    <t>0603136034760138、</t>
  </si>
  <si>
    <t>杨胜舟</t>
  </si>
  <si>
    <t>贵州亚泰陶瓷有限公司</t>
  </si>
  <si>
    <t>0601060026083054、</t>
  </si>
  <si>
    <t>经与客户了解，该用户11月电量已按照2320800千瓦时报能源局，望重新核实</t>
  </si>
  <si>
    <t>莫军</t>
  </si>
  <si>
    <t>国家电投贵州金元绥阳产业有限公司</t>
  </si>
  <si>
    <t>0603196001862018、</t>
  </si>
  <si>
    <t>黄俊钦</t>
  </si>
  <si>
    <t>未报电子版</t>
  </si>
  <si>
    <t>贵州省清镇市绿洲陶瓷有限公司</t>
  </si>
  <si>
    <t>0601060018026610、</t>
  </si>
  <si>
    <t>郑先才</t>
  </si>
  <si>
    <t>普明达水泥有限公司</t>
  </si>
  <si>
    <t>0604054507464220、</t>
  </si>
  <si>
    <t>刘柏清</t>
  </si>
  <si>
    <t>未发电子版</t>
  </si>
  <si>
    <t>贵州省华兴瓷业有限公司</t>
  </si>
  <si>
    <t>0601036011608147、</t>
  </si>
  <si>
    <t>邓勇</t>
  </si>
  <si>
    <t>道真仡佬族苗族自治县宏业水泥有限责任公司</t>
  </si>
  <si>
    <t>0603088520674138、</t>
  </si>
  <si>
    <t>胡贤容</t>
  </si>
  <si>
    <t>习水赛德水泥有限公司</t>
  </si>
  <si>
    <t>0603098525587525、</t>
  </si>
  <si>
    <t>杨松</t>
  </si>
  <si>
    <t>西部水泥有限公司</t>
  </si>
  <si>
    <t>0603138518368630、</t>
  </si>
  <si>
    <t>杨华</t>
  </si>
  <si>
    <t>未发纸质版</t>
  </si>
  <si>
    <t>贵州遵钛（集团）有限责任公司</t>
  </si>
  <si>
    <t>0603168001693922、0603028004007496</t>
  </si>
  <si>
    <t>何锋</t>
  </si>
  <si>
    <t>贵州拓兴工贸有限公司</t>
  </si>
  <si>
    <t>0606006112849012</t>
  </si>
  <si>
    <t>徐维</t>
  </si>
  <si>
    <t>贵州宏宇金属电源科技有限公司</t>
  </si>
  <si>
    <t>0626060003833871、0608006049545477</t>
  </si>
  <si>
    <t>夏利君</t>
  </si>
  <si>
    <t>燚正丰金属制品有限公司</t>
  </si>
  <si>
    <t>0624035512848209</t>
  </si>
  <si>
    <t>王生才</t>
  </si>
  <si>
    <t>贵州锦屏和泰水泥有限公司</t>
  </si>
  <si>
    <t>0626140002873682、</t>
  </si>
  <si>
    <t>王启峰</t>
  </si>
  <si>
    <t>遵义长岭特殊钢有限公司</t>
  </si>
  <si>
    <t>0603018003973787、0603018001690053、0603018221689932</t>
  </si>
  <si>
    <t>陈建波</t>
  </si>
  <si>
    <t>贵州遵义金山磨料有限公司</t>
  </si>
  <si>
    <t>0603048511050245、0603048510925897</t>
  </si>
  <si>
    <t>肖建涛</t>
  </si>
  <si>
    <t>未报11月</t>
  </si>
  <si>
    <t>1分15户</t>
  </si>
  <si>
    <t>3分2户</t>
  </si>
  <si>
    <t>共17户</t>
  </si>
</sst>
</file>

<file path=xl/styles.xml><?xml version="1.0" encoding="utf-8"?>
<styleSheet xmlns="http://schemas.openxmlformats.org/spreadsheetml/2006/main">
  <numFmts count="9">
    <numFmt numFmtId="176" formatCode="00"/>
    <numFmt numFmtId="42" formatCode="_ &quot;￥&quot;* #,##0_ ;_ &quot;￥&quot;* \-#,##0_ ;_ &quot;￥&quot;* &quot;-&quot;_ ;_ @_ "/>
    <numFmt numFmtId="177" formatCode="_-[$€-2]* #,##0.00_-;\-[$€-2]* #,##0.00_-;_-[$€-2]* &quot;-&quot;??_-"/>
    <numFmt numFmtId="178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_ "/>
    <numFmt numFmtId="180" formatCode="0.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70C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" borderId="19" applyNumberFormat="0" applyAlignment="0" applyProtection="0">
      <alignment vertical="center"/>
    </xf>
    <xf numFmtId="0" fontId="13" fillId="2" borderId="16" applyNumberFormat="0" applyAlignment="0" applyProtection="0">
      <alignment vertical="center"/>
    </xf>
    <xf numFmtId="0" fontId="28" fillId="20" borderId="2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77" fontId="30" fillId="0" borderId="0"/>
    <xf numFmtId="0" fontId="3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179" fontId="3" fillId="0" borderId="0" xfId="0" applyNumberFormat="1" applyFont="1" applyFill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left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left" vertical="center" wrapText="1"/>
    </xf>
    <xf numFmtId="179" fontId="6" fillId="0" borderId="6" xfId="0" applyNumberFormat="1" applyFont="1" applyFill="1" applyBorder="1" applyAlignment="1">
      <alignment horizontal="right" vertical="center" wrapText="1" indent="1"/>
    </xf>
    <xf numFmtId="179" fontId="7" fillId="0" borderId="6" xfId="0" applyNumberFormat="1" applyFont="1" applyFill="1" applyBorder="1" applyAlignment="1">
      <alignment horizontal="right" vertical="center" wrapText="1" indent="1"/>
    </xf>
    <xf numFmtId="179" fontId="1" fillId="0" borderId="6" xfId="0" applyNumberFormat="1" applyFont="1" applyFill="1" applyBorder="1" applyAlignment="1">
      <alignment horizontal="right" vertical="center" wrapText="1" indent="1"/>
    </xf>
    <xf numFmtId="176" fontId="1" fillId="0" borderId="6" xfId="0" applyNumberFormat="1" applyFont="1" applyFill="1" applyBorder="1" applyAlignment="1">
      <alignment horizontal="center" vertical="center" wrapText="1"/>
    </xf>
    <xf numFmtId="179" fontId="8" fillId="0" borderId="6" xfId="0" applyNumberFormat="1" applyFont="1" applyFill="1" applyBorder="1" applyAlignment="1">
      <alignment horizontal="right" vertical="center" wrapText="1" indent="1"/>
    </xf>
    <xf numFmtId="178" fontId="1" fillId="0" borderId="6" xfId="0" applyNumberFormat="1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9" fontId="1" fillId="0" borderId="8" xfId="0" applyNumberFormat="1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horizontal="left" vertical="center" wrapText="1"/>
    </xf>
    <xf numFmtId="179" fontId="1" fillId="0" borderId="2" xfId="0" applyNumberFormat="1" applyFont="1" applyFill="1" applyBorder="1" applyAlignment="1">
      <alignment horizontal="left" vertical="center" wrapText="1"/>
    </xf>
    <xf numFmtId="179" fontId="4" fillId="0" borderId="8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right" vertical="center" wrapText="1" indent="1"/>
    </xf>
    <xf numFmtId="179" fontId="1" fillId="0" borderId="6" xfId="11" applyNumberFormat="1" applyFont="1" applyFill="1" applyBorder="1" applyAlignment="1">
      <alignment horizontal="right" vertical="center" indent="1"/>
    </xf>
    <xf numFmtId="179" fontId="6" fillId="0" borderId="6" xfId="11" applyNumberFormat="1" applyFont="1" applyFill="1" applyBorder="1" applyAlignment="1">
      <alignment horizontal="right" vertical="center" wrapText="1" indent="1"/>
    </xf>
    <xf numFmtId="179" fontId="1" fillId="0" borderId="7" xfId="11" applyNumberFormat="1" applyFont="1" applyFill="1" applyBorder="1" applyAlignment="1">
      <alignment horizontal="right" vertical="center" indent="1"/>
    </xf>
    <xf numFmtId="178" fontId="1" fillId="0" borderId="6" xfId="0" applyNumberFormat="1" applyFont="1" applyFill="1" applyBorder="1" applyAlignment="1">
      <alignment horizontal="right" vertical="center" wrapText="1" indent="1"/>
    </xf>
    <xf numFmtId="179" fontId="8" fillId="0" borderId="6" xfId="11" applyNumberFormat="1" applyFont="1" applyFill="1" applyBorder="1" applyAlignment="1">
      <alignment horizontal="right" vertical="center" indent="1"/>
    </xf>
    <xf numFmtId="180" fontId="1" fillId="0" borderId="6" xfId="11" applyNumberFormat="1" applyFont="1" applyFill="1" applyBorder="1" applyAlignment="1">
      <alignment horizontal="right" vertical="center" indent="1"/>
    </xf>
    <xf numFmtId="179" fontId="5" fillId="0" borderId="9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right" vertical="center" wrapText="1" indent="1"/>
    </xf>
    <xf numFmtId="179" fontId="8" fillId="0" borderId="6" xfId="0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>
      <alignment vertical="center" wrapText="1"/>
    </xf>
    <xf numFmtId="179" fontId="6" fillId="0" borderId="7" xfId="0" applyNumberFormat="1" applyFont="1" applyFill="1" applyBorder="1" applyAlignment="1">
      <alignment horizontal="right" vertical="center" wrapText="1" indent="1"/>
    </xf>
    <xf numFmtId="179" fontId="8" fillId="0" borderId="6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>
      <alignment horizontal="right" vertical="center" wrapText="1" inden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>
      <alignment vertical="center"/>
    </xf>
    <xf numFmtId="179" fontId="1" fillId="0" borderId="8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8" fillId="0" borderId="7" xfId="11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right" vertical="center" wrapText="1" indent="1"/>
    </xf>
    <xf numFmtId="179" fontId="1" fillId="0" borderId="12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 indent="1"/>
    </xf>
    <xf numFmtId="179" fontId="1" fillId="0" borderId="1" xfId="0" applyNumberFormat="1" applyFont="1" applyFill="1" applyBorder="1" applyAlignment="1">
      <alignment horizontal="right" vertical="center" wrapText="1" inden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 indent="1"/>
    </xf>
    <xf numFmtId="179" fontId="1" fillId="0" borderId="12" xfId="11" applyNumberFormat="1" applyFont="1" applyFill="1" applyBorder="1" applyAlignment="1">
      <alignment horizontal="right" vertical="center" indent="1"/>
    </xf>
    <xf numFmtId="179" fontId="8" fillId="0" borderId="12" xfId="11" applyNumberFormat="1" applyFont="1" applyFill="1" applyBorder="1" applyAlignment="1">
      <alignment horizontal="right" vertical="center" indent="1"/>
    </xf>
    <xf numFmtId="179" fontId="1" fillId="0" borderId="1" xfId="11" applyNumberFormat="1" applyFont="1" applyFill="1" applyBorder="1" applyAlignment="1">
      <alignment horizontal="right" vertical="center" indent="1"/>
    </xf>
    <xf numFmtId="179" fontId="1" fillId="0" borderId="6" xfId="11" applyNumberFormat="1" applyFont="1" applyFill="1" applyBorder="1" applyAlignment="1" applyProtection="1">
      <alignment horizontal="right" vertical="center" indent="1"/>
    </xf>
    <xf numFmtId="179" fontId="8" fillId="0" borderId="6" xfId="11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180" fontId="1" fillId="0" borderId="6" xfId="0" applyNumberFormat="1" applyFont="1" applyFill="1" applyBorder="1" applyAlignment="1">
      <alignment horizontal="right" vertical="center" wrapText="1" inden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 2" xfId="49"/>
    <cellStyle name="常规 2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69"/>
  <sheetViews>
    <sheetView tabSelected="1" workbookViewId="0">
      <pane ySplit="6" topLeftCell="A161" activePane="bottomLeft" state="frozen"/>
      <selection/>
      <selection pane="bottomLeft" activeCell="A2" sqref="A2:S3"/>
    </sheetView>
  </sheetViews>
  <sheetFormatPr defaultColWidth="9" defaultRowHeight="13.5"/>
  <cols>
    <col min="1" max="1" width="6.25" style="62" customWidth="1"/>
    <col min="2" max="2" width="36.7333333333333" style="63" customWidth="1"/>
    <col min="3" max="3" width="10.475" style="5" customWidth="1"/>
    <col min="4" max="4" width="10" style="5" customWidth="1"/>
    <col min="5" max="5" width="11.5916666666667" style="5" customWidth="1"/>
    <col min="6" max="6" width="13.6666666666667" style="5" hidden="1" customWidth="1"/>
    <col min="7" max="7" width="13.65" style="5" hidden="1" customWidth="1"/>
    <col min="8" max="8" width="11.4416666666667" style="5" hidden="1" customWidth="1"/>
    <col min="9" max="9" width="12.9333333333333" style="5" customWidth="1"/>
    <col min="10" max="10" width="11.4416666666667" style="5" hidden="1" customWidth="1"/>
    <col min="11" max="11" width="12.9333333333333" style="5" customWidth="1"/>
    <col min="12" max="14" width="11.4416666666667" style="54" hidden="1" customWidth="1"/>
    <col min="15" max="15" width="10.6333333333333" style="54" hidden="1" customWidth="1"/>
    <col min="16" max="16" width="15" style="54" customWidth="1"/>
    <col min="17" max="17" width="10.6333333333333" style="54" hidden="1" customWidth="1"/>
    <col min="18" max="18" width="9.05" style="5" customWidth="1"/>
    <col min="19" max="19" width="13.5916666666667" style="5" customWidth="1"/>
    <col min="20" max="20" width="30.95" style="5" customWidth="1"/>
    <col min="21" max="21" width="9" style="8"/>
    <col min="22" max="22" width="15.55" style="8" customWidth="1"/>
    <col min="23" max="16384" width="9" style="8"/>
  </cols>
  <sheetData>
    <row r="1" spans="1:1">
      <c r="A1" s="64" t="s">
        <v>0</v>
      </c>
    </row>
    <row r="2" ht="59" customHeight="1" spans="1:19">
      <c r="A2" s="65" t="s">
        <v>1</v>
      </c>
      <c r="B2" s="6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ht="20" customHeight="1" spans="1:19">
      <c r="A3" s="65"/>
      <c r="B3" s="66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customFormat="1" ht="20" customHeight="1" spans="1:20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"/>
    </row>
    <row r="5" s="55" customFormat="1" ht="49" customHeight="1" spans="1:20">
      <c r="A5" s="68" t="s">
        <v>3</v>
      </c>
      <c r="B5" s="68" t="s">
        <v>4</v>
      </c>
      <c r="C5" s="68" t="s">
        <v>5</v>
      </c>
      <c r="D5" s="68" t="s">
        <v>6</v>
      </c>
      <c r="E5" s="68" t="s">
        <v>7</v>
      </c>
      <c r="F5" s="69" t="s">
        <v>8</v>
      </c>
      <c r="G5" s="69"/>
      <c r="H5" s="69"/>
      <c r="I5" s="69"/>
      <c r="J5" s="69"/>
      <c r="K5" s="69"/>
      <c r="L5" s="72" t="s">
        <v>9</v>
      </c>
      <c r="M5" s="76"/>
      <c r="N5" s="76"/>
      <c r="O5" s="76"/>
      <c r="P5" s="76"/>
      <c r="Q5" s="81"/>
      <c r="R5" s="72" t="s">
        <v>10</v>
      </c>
      <c r="S5" s="69" t="s">
        <v>11</v>
      </c>
      <c r="T5" s="54"/>
    </row>
    <row r="6" s="55" customFormat="1" ht="32" customHeight="1" spans="1:20">
      <c r="A6" s="70"/>
      <c r="B6" s="70"/>
      <c r="C6" s="70"/>
      <c r="D6" s="70"/>
      <c r="E6" s="70"/>
      <c r="F6" s="71" t="s">
        <v>12</v>
      </c>
      <c r="G6" s="71" t="s">
        <v>13</v>
      </c>
      <c r="H6" s="72" t="s">
        <v>14</v>
      </c>
      <c r="I6" s="71"/>
      <c r="J6" s="77" t="s">
        <v>15</v>
      </c>
      <c r="K6" s="77" t="s">
        <v>16</v>
      </c>
      <c r="L6" s="106"/>
      <c r="M6" s="107"/>
      <c r="N6" s="107"/>
      <c r="O6" s="107"/>
      <c r="P6" s="107"/>
      <c r="Q6" s="108"/>
      <c r="R6" s="82"/>
      <c r="S6" s="69"/>
      <c r="T6" s="54"/>
    </row>
    <row r="7" ht="21.35" customHeight="1" spans="1:19">
      <c r="A7" s="74">
        <v>1</v>
      </c>
      <c r="B7" s="75" t="s">
        <v>17</v>
      </c>
      <c r="C7" s="74" t="s">
        <v>18</v>
      </c>
      <c r="D7" s="74" t="s">
        <v>19</v>
      </c>
      <c r="E7" s="22">
        <v>392000</v>
      </c>
      <c r="F7" s="23">
        <v>134289.4708</v>
      </c>
      <c r="G7" s="24">
        <v>105029.99</v>
      </c>
      <c r="H7" s="24">
        <v>29259.56</v>
      </c>
      <c r="I7" s="23">
        <v>9753.19</v>
      </c>
      <c r="J7" s="24">
        <v>10465.4</v>
      </c>
      <c r="K7" s="43">
        <v>9248.36</v>
      </c>
      <c r="L7" s="22">
        <v>84332.7232</v>
      </c>
      <c r="M7" s="40">
        <f>(L7-G7)/G7*100</f>
        <v>-19.7060542422217</v>
      </c>
      <c r="N7" s="24">
        <v>10098</v>
      </c>
      <c r="O7" s="39">
        <f>(N7-J7)/J7*100</f>
        <v>-3.51061593441244</v>
      </c>
      <c r="P7" s="43">
        <v>9639.6229</v>
      </c>
      <c r="Q7" s="39">
        <f>(P7-K7)/K7*100</f>
        <v>4.23061926655104</v>
      </c>
      <c r="R7" s="22">
        <v>1</v>
      </c>
      <c r="S7" s="48">
        <f t="shared" ref="S7:S70" si="0">P7*0.01</f>
        <v>96.396229</v>
      </c>
    </row>
    <row r="8" ht="21.35" customHeight="1" spans="1:19">
      <c r="A8" s="74">
        <v>2</v>
      </c>
      <c r="B8" s="75" t="s">
        <v>20</v>
      </c>
      <c r="C8" s="74" t="s">
        <v>21</v>
      </c>
      <c r="D8" s="74" t="s">
        <v>22</v>
      </c>
      <c r="E8" s="22">
        <v>50000</v>
      </c>
      <c r="F8" s="24">
        <v>34083.06</v>
      </c>
      <c r="G8" s="24">
        <v>27210.15</v>
      </c>
      <c r="H8" s="24">
        <v>6872.91</v>
      </c>
      <c r="I8" s="24">
        <v>2290.97</v>
      </c>
      <c r="J8" s="24">
        <v>3233.01</v>
      </c>
      <c r="K8" s="39">
        <v>1188</v>
      </c>
      <c r="L8" s="24">
        <v>22490.49</v>
      </c>
      <c r="M8" s="40">
        <f t="shared" ref="M8:M39" si="1">(L8-G8)/G8*100</f>
        <v>-17.3452186040871</v>
      </c>
      <c r="N8" s="24">
        <v>2794.77</v>
      </c>
      <c r="O8" s="39">
        <f t="shared" ref="O8:O39" si="2">(N8-J8)/J8*100</f>
        <v>-13.5551699499847</v>
      </c>
      <c r="P8" s="43">
        <v>2864.07</v>
      </c>
      <c r="Q8" s="39">
        <f t="shared" ref="Q8:Q39" si="3">(P8-K8)/K8*100</f>
        <v>141.083333333333</v>
      </c>
      <c r="R8" s="22">
        <v>1</v>
      </c>
      <c r="S8" s="48">
        <f t="shared" si="0"/>
        <v>28.6407</v>
      </c>
    </row>
    <row r="9" ht="21.35" customHeight="1" spans="1:19">
      <c r="A9" s="74">
        <v>3</v>
      </c>
      <c r="B9" s="75" t="s">
        <v>23</v>
      </c>
      <c r="C9" s="74" t="s">
        <v>21</v>
      </c>
      <c r="D9" s="74" t="s">
        <v>24</v>
      </c>
      <c r="E9" s="22">
        <v>2500</v>
      </c>
      <c r="F9" s="24">
        <v>11319.1716</v>
      </c>
      <c r="G9" s="24">
        <v>8443.6572</v>
      </c>
      <c r="H9" s="24">
        <v>2875.5144</v>
      </c>
      <c r="I9" s="24">
        <v>958</v>
      </c>
      <c r="J9" s="24">
        <v>888.7956</v>
      </c>
      <c r="K9" s="39">
        <v>1006</v>
      </c>
      <c r="L9" s="24">
        <v>7645.11</v>
      </c>
      <c r="M9" s="40">
        <f t="shared" si="1"/>
        <v>-9.45736167498605</v>
      </c>
      <c r="N9" s="24">
        <v>1117.8948</v>
      </c>
      <c r="O9" s="39">
        <f t="shared" si="2"/>
        <v>25.7763652295308</v>
      </c>
      <c r="P9" s="39">
        <v>923.07</v>
      </c>
      <c r="Q9" s="39">
        <f t="shared" si="3"/>
        <v>-8.24353876739562</v>
      </c>
      <c r="R9" s="22">
        <v>1</v>
      </c>
      <c r="S9" s="48">
        <f t="shared" si="0"/>
        <v>9.2307</v>
      </c>
    </row>
    <row r="10" ht="21.35" customHeight="1" spans="1:19">
      <c r="A10" s="74">
        <v>4</v>
      </c>
      <c r="B10" s="75" t="s">
        <v>25</v>
      </c>
      <c r="C10" s="74" t="s">
        <v>21</v>
      </c>
      <c r="D10" s="74" t="s">
        <v>24</v>
      </c>
      <c r="E10" s="22">
        <v>31500</v>
      </c>
      <c r="F10" s="24">
        <v>9729.06</v>
      </c>
      <c r="G10" s="24">
        <v>6865.32</v>
      </c>
      <c r="H10" s="24">
        <v>2863.74</v>
      </c>
      <c r="I10" s="24">
        <v>954.58</v>
      </c>
      <c r="J10" s="24">
        <v>858.165</v>
      </c>
      <c r="K10" s="39">
        <v>957.385</v>
      </c>
      <c r="L10" s="24">
        <v>6541.546</v>
      </c>
      <c r="M10" s="40">
        <f t="shared" si="1"/>
        <v>-4.71608024097929</v>
      </c>
      <c r="N10" s="24">
        <v>542.8225</v>
      </c>
      <c r="O10" s="39">
        <f t="shared" si="2"/>
        <v>-36.7461385630968</v>
      </c>
      <c r="P10" s="39">
        <v>990.7535</v>
      </c>
      <c r="Q10" s="39">
        <f t="shared" si="3"/>
        <v>3.48537944505085</v>
      </c>
      <c r="R10" s="22">
        <v>1</v>
      </c>
      <c r="S10" s="48">
        <f t="shared" si="0"/>
        <v>9.907535</v>
      </c>
    </row>
    <row r="11" ht="21.35" customHeight="1" spans="1:19">
      <c r="A11" s="74">
        <v>5</v>
      </c>
      <c r="B11" s="75" t="s">
        <v>26</v>
      </c>
      <c r="C11" s="74" t="s">
        <v>27</v>
      </c>
      <c r="D11" s="74" t="s">
        <v>28</v>
      </c>
      <c r="E11" s="22">
        <v>13415</v>
      </c>
      <c r="F11" s="24">
        <v>3639.216</v>
      </c>
      <c r="G11" s="24">
        <v>2546.936</v>
      </c>
      <c r="H11" s="24">
        <v>1092.28</v>
      </c>
      <c r="I11" s="24">
        <v>363</v>
      </c>
      <c r="J11" s="24">
        <v>909.776</v>
      </c>
      <c r="K11" s="43">
        <v>1</v>
      </c>
      <c r="L11" s="24">
        <v>3114.216</v>
      </c>
      <c r="M11" s="40">
        <f t="shared" si="1"/>
        <v>22.2730370924122</v>
      </c>
      <c r="N11" s="24">
        <v>10.136</v>
      </c>
      <c r="O11" s="39">
        <f t="shared" si="2"/>
        <v>-98.8858796011326</v>
      </c>
      <c r="P11" s="43">
        <v>57</v>
      </c>
      <c r="Q11" s="39">
        <f t="shared" si="3"/>
        <v>5600</v>
      </c>
      <c r="R11" s="22">
        <v>1</v>
      </c>
      <c r="S11" s="48">
        <f t="shared" si="0"/>
        <v>0.57</v>
      </c>
    </row>
    <row r="12" ht="21.35" customHeight="1" spans="1:19">
      <c r="A12" s="74">
        <v>6</v>
      </c>
      <c r="B12" s="75" t="s">
        <v>29</v>
      </c>
      <c r="C12" s="74" t="s">
        <v>21</v>
      </c>
      <c r="D12" s="74" t="s">
        <v>24</v>
      </c>
      <c r="E12" s="22">
        <v>20000</v>
      </c>
      <c r="F12" s="24">
        <v>8608.936</v>
      </c>
      <c r="G12" s="24">
        <v>6024.65</v>
      </c>
      <c r="H12" s="24">
        <v>2584.286</v>
      </c>
      <c r="I12" s="24">
        <v>862.4</v>
      </c>
      <c r="J12" s="24">
        <v>671.076</v>
      </c>
      <c r="K12" s="39">
        <v>972</v>
      </c>
      <c r="L12" s="24">
        <v>6004.0078</v>
      </c>
      <c r="M12" s="40">
        <f t="shared" si="1"/>
        <v>-0.342629032391912</v>
      </c>
      <c r="N12" s="24">
        <v>539</v>
      </c>
      <c r="O12" s="39">
        <f t="shared" si="2"/>
        <v>-19.6812283556557</v>
      </c>
      <c r="P12" s="39">
        <v>780</v>
      </c>
      <c r="Q12" s="39">
        <f t="shared" si="3"/>
        <v>-19.7530864197531</v>
      </c>
      <c r="R12" s="22">
        <v>1</v>
      </c>
      <c r="S12" s="48">
        <f t="shared" si="0"/>
        <v>7.8</v>
      </c>
    </row>
    <row r="13" ht="21.35" customHeight="1" spans="1:19">
      <c r="A13" s="74">
        <v>7</v>
      </c>
      <c r="B13" s="75" t="s">
        <v>30</v>
      </c>
      <c r="C13" s="74" t="s">
        <v>31</v>
      </c>
      <c r="D13" s="74" t="s">
        <v>32</v>
      </c>
      <c r="E13" s="22">
        <v>13850</v>
      </c>
      <c r="F13" s="24">
        <v>2758</v>
      </c>
      <c r="G13" s="24">
        <v>760</v>
      </c>
      <c r="H13" s="24">
        <f>F13-G13</f>
        <v>1998</v>
      </c>
      <c r="I13" s="24">
        <v>666</v>
      </c>
      <c r="J13" s="24">
        <v>0</v>
      </c>
      <c r="K13" s="39">
        <v>777</v>
      </c>
      <c r="L13" s="24">
        <v>9.87</v>
      </c>
      <c r="M13" s="40">
        <f t="shared" si="1"/>
        <v>-98.7013157894737</v>
      </c>
      <c r="N13" s="24">
        <v>297</v>
      </c>
      <c r="O13" s="39" t="e">
        <f t="shared" si="2"/>
        <v>#DIV/0!</v>
      </c>
      <c r="P13" s="39">
        <v>1133</v>
      </c>
      <c r="Q13" s="39">
        <f t="shared" si="3"/>
        <v>45.8172458172458</v>
      </c>
      <c r="R13" s="22">
        <v>1</v>
      </c>
      <c r="S13" s="48">
        <f t="shared" si="0"/>
        <v>11.33</v>
      </c>
    </row>
    <row r="14" ht="21.35" customHeight="1" spans="1:19">
      <c r="A14" s="74">
        <v>8</v>
      </c>
      <c r="B14" s="75" t="s">
        <v>33</v>
      </c>
      <c r="C14" s="74" t="s">
        <v>34</v>
      </c>
      <c r="D14" s="74" t="s">
        <v>24</v>
      </c>
      <c r="E14" s="22">
        <v>31500</v>
      </c>
      <c r="F14" s="24">
        <v>12568.1</v>
      </c>
      <c r="G14" s="24">
        <v>9084.9</v>
      </c>
      <c r="H14" s="24">
        <f>F14-G14</f>
        <v>3483.2</v>
      </c>
      <c r="I14" s="24">
        <v>1161.1</v>
      </c>
      <c r="J14" s="24">
        <v>963.8</v>
      </c>
      <c r="K14" s="39">
        <v>1332.1</v>
      </c>
      <c r="L14" s="24">
        <v>8106.1336</v>
      </c>
      <c r="M14" s="40">
        <f t="shared" si="1"/>
        <v>-10.7735517176854</v>
      </c>
      <c r="N14" s="24">
        <v>703.55</v>
      </c>
      <c r="O14" s="39">
        <f t="shared" si="2"/>
        <v>-27.0024901431832</v>
      </c>
      <c r="P14" s="39">
        <v>1098.24</v>
      </c>
      <c r="Q14" s="39">
        <f t="shared" si="3"/>
        <v>-17.5557390586292</v>
      </c>
      <c r="R14" s="53">
        <v>1</v>
      </c>
      <c r="S14" s="48">
        <f t="shared" si="0"/>
        <v>10.9824</v>
      </c>
    </row>
    <row r="15" ht="21.35" customHeight="1" spans="1:19">
      <c r="A15" s="74">
        <v>9</v>
      </c>
      <c r="B15" s="75" t="s">
        <v>35</v>
      </c>
      <c r="C15" s="74" t="s">
        <v>21</v>
      </c>
      <c r="D15" s="74" t="s">
        <v>24</v>
      </c>
      <c r="E15" s="22">
        <v>16000</v>
      </c>
      <c r="F15" s="24">
        <v>7253.211</v>
      </c>
      <c r="G15" s="24">
        <v>5188.449</v>
      </c>
      <c r="H15" s="24">
        <v>2064.76</v>
      </c>
      <c r="I15" s="24">
        <v>688.254</v>
      </c>
      <c r="J15" s="24">
        <v>666.729</v>
      </c>
      <c r="K15" s="41">
        <v>675.717</v>
      </c>
      <c r="L15" s="24">
        <v>4119.654</v>
      </c>
      <c r="M15" s="40">
        <f t="shared" si="1"/>
        <v>-20.599508639287</v>
      </c>
      <c r="N15" s="24">
        <v>488.628</v>
      </c>
      <c r="O15" s="39">
        <f t="shared" si="2"/>
        <v>-26.7126523670037</v>
      </c>
      <c r="P15" s="41">
        <v>633.444</v>
      </c>
      <c r="Q15" s="39">
        <f t="shared" si="3"/>
        <v>-6.2560213817323</v>
      </c>
      <c r="R15" s="51">
        <v>1</v>
      </c>
      <c r="S15" s="48">
        <f t="shared" si="0"/>
        <v>6.33444</v>
      </c>
    </row>
    <row r="16" ht="21.35" customHeight="1" spans="1:19">
      <c r="A16" s="74">
        <v>10</v>
      </c>
      <c r="B16" s="75" t="s">
        <v>36</v>
      </c>
      <c r="C16" s="74" t="s">
        <v>21</v>
      </c>
      <c r="D16" s="74" t="s">
        <v>24</v>
      </c>
      <c r="E16" s="22">
        <v>16000</v>
      </c>
      <c r="F16" s="24">
        <v>6263.8576</v>
      </c>
      <c r="G16" s="24">
        <v>4354.8912</v>
      </c>
      <c r="H16" s="24">
        <v>1908.9664</v>
      </c>
      <c r="I16" s="24">
        <v>636</v>
      </c>
      <c r="J16" s="24">
        <v>604.736</v>
      </c>
      <c r="K16" s="41">
        <v>675.312</v>
      </c>
      <c r="L16" s="24">
        <v>4282.432</v>
      </c>
      <c r="M16" s="40">
        <f t="shared" si="1"/>
        <v>-1.66385787089239</v>
      </c>
      <c r="N16" s="24">
        <v>462.4752</v>
      </c>
      <c r="O16" s="39">
        <f t="shared" si="2"/>
        <v>-23.5244470314319</v>
      </c>
      <c r="P16" s="41">
        <v>449</v>
      </c>
      <c r="Q16" s="39">
        <f t="shared" si="3"/>
        <v>-33.5122136138555</v>
      </c>
      <c r="R16" s="51">
        <v>1</v>
      </c>
      <c r="S16" s="48">
        <f t="shared" si="0"/>
        <v>4.49</v>
      </c>
    </row>
    <row r="17" ht="21.35" customHeight="1" spans="1:19">
      <c r="A17" s="74">
        <v>11</v>
      </c>
      <c r="B17" s="75" t="s">
        <v>37</v>
      </c>
      <c r="C17" s="74" t="s">
        <v>21</v>
      </c>
      <c r="D17" s="74" t="s">
        <v>24</v>
      </c>
      <c r="E17" s="22">
        <v>12500</v>
      </c>
      <c r="F17" s="24">
        <v>6987.3538</v>
      </c>
      <c r="G17" s="24">
        <v>5212.819</v>
      </c>
      <c r="H17" s="24">
        <v>1774.5348</v>
      </c>
      <c r="I17" s="24">
        <v>591.5116</v>
      </c>
      <c r="J17" s="24">
        <v>605.7114</v>
      </c>
      <c r="K17" s="41">
        <v>626</v>
      </c>
      <c r="L17" s="24">
        <v>5071.3866</v>
      </c>
      <c r="M17" s="40">
        <f t="shared" si="1"/>
        <v>-2.71316537174992</v>
      </c>
      <c r="N17" s="24">
        <v>378.7728</v>
      </c>
      <c r="O17" s="39">
        <f t="shared" si="2"/>
        <v>-37.4664567977423</v>
      </c>
      <c r="P17" s="41">
        <v>179.55</v>
      </c>
      <c r="Q17" s="39">
        <f t="shared" si="3"/>
        <v>-71.3178913738019</v>
      </c>
      <c r="R17" s="51">
        <v>1</v>
      </c>
      <c r="S17" s="48">
        <f t="shared" si="0"/>
        <v>1.7955</v>
      </c>
    </row>
    <row r="18" ht="21.35" customHeight="1" spans="1:19">
      <c r="A18" s="74">
        <v>12</v>
      </c>
      <c r="B18" s="75" t="s">
        <v>38</v>
      </c>
      <c r="C18" s="74" t="s">
        <v>21</v>
      </c>
      <c r="D18" s="74" t="s">
        <v>24</v>
      </c>
      <c r="E18" s="22">
        <v>15000</v>
      </c>
      <c r="F18" s="24">
        <v>6593.396</v>
      </c>
      <c r="G18" s="24">
        <v>4664.478</v>
      </c>
      <c r="H18" s="24">
        <v>1928.918</v>
      </c>
      <c r="I18" s="24">
        <v>643</v>
      </c>
      <c r="J18" s="24">
        <v>618.954000000003</v>
      </c>
      <c r="K18" s="41">
        <v>674.772</v>
      </c>
      <c r="L18" s="24">
        <v>4199.748</v>
      </c>
      <c r="M18" s="40">
        <f t="shared" si="1"/>
        <v>-9.96317272800945</v>
      </c>
      <c r="N18" s="24">
        <v>387.492</v>
      </c>
      <c r="O18" s="39">
        <f t="shared" si="2"/>
        <v>-37.3956707606707</v>
      </c>
      <c r="P18" s="41">
        <v>633.864</v>
      </c>
      <c r="Q18" s="39">
        <f t="shared" si="3"/>
        <v>-6.06249221959418</v>
      </c>
      <c r="R18" s="51">
        <v>1</v>
      </c>
      <c r="S18" s="48">
        <f t="shared" si="0"/>
        <v>6.33864</v>
      </c>
    </row>
    <row r="19" ht="21.35" customHeight="1" spans="1:19">
      <c r="A19" s="74">
        <v>13</v>
      </c>
      <c r="B19" s="75" t="s">
        <v>39</v>
      </c>
      <c r="C19" s="74" t="s">
        <v>21</v>
      </c>
      <c r="D19" s="74" t="s">
        <v>24</v>
      </c>
      <c r="E19" s="22">
        <v>20000</v>
      </c>
      <c r="F19" s="24">
        <v>8744.056</v>
      </c>
      <c r="G19" s="24">
        <v>6278.4</v>
      </c>
      <c r="H19" s="24">
        <v>2465.656</v>
      </c>
      <c r="I19" s="24">
        <v>821.88</v>
      </c>
      <c r="J19" s="24">
        <v>829.72</v>
      </c>
      <c r="K19" s="41">
        <v>842</v>
      </c>
      <c r="L19" s="24">
        <v>5566.24</v>
      </c>
      <c r="M19" s="40">
        <f t="shared" si="1"/>
        <v>-11.3430173292559</v>
      </c>
      <c r="N19" s="24">
        <v>630.72</v>
      </c>
      <c r="O19" s="39">
        <f t="shared" si="2"/>
        <v>-23.9839946005881</v>
      </c>
      <c r="P19" s="80">
        <v>648.76</v>
      </c>
      <c r="Q19" s="39">
        <f t="shared" si="3"/>
        <v>-22.9501187648456</v>
      </c>
      <c r="R19" s="51">
        <v>1</v>
      </c>
      <c r="S19" s="48">
        <f t="shared" si="0"/>
        <v>6.4876</v>
      </c>
    </row>
    <row r="20" ht="21.35" customHeight="1" spans="1:19">
      <c r="A20" s="74">
        <v>14</v>
      </c>
      <c r="B20" s="75" t="s">
        <v>40</v>
      </c>
      <c r="C20" s="74" t="s">
        <v>21</v>
      </c>
      <c r="D20" s="74" t="s">
        <v>24</v>
      </c>
      <c r="E20" s="22">
        <v>16000</v>
      </c>
      <c r="F20" s="24">
        <v>5845.69</v>
      </c>
      <c r="G20" s="24">
        <v>4194.08</v>
      </c>
      <c r="H20" s="24">
        <v>1651.61</v>
      </c>
      <c r="I20" s="24">
        <v>550.536</v>
      </c>
      <c r="J20" s="24">
        <v>460.551</v>
      </c>
      <c r="K20" s="41">
        <v>596.778</v>
      </c>
      <c r="L20" s="24">
        <v>3750.201</v>
      </c>
      <c r="M20" s="40">
        <f t="shared" si="1"/>
        <v>-10.5834652653264</v>
      </c>
      <c r="N20" s="24">
        <v>431.886</v>
      </c>
      <c r="O20" s="39">
        <f t="shared" si="2"/>
        <v>-6.22406639004149</v>
      </c>
      <c r="P20" s="41">
        <v>437.49</v>
      </c>
      <c r="Q20" s="39">
        <f t="shared" si="3"/>
        <v>-26.6913324552849</v>
      </c>
      <c r="R20" s="51">
        <v>1</v>
      </c>
      <c r="S20" s="48">
        <f t="shared" si="0"/>
        <v>4.3749</v>
      </c>
    </row>
    <row r="21" ht="21.35" customHeight="1" spans="1:19">
      <c r="A21" s="74">
        <v>15</v>
      </c>
      <c r="B21" s="75" t="s">
        <v>41</v>
      </c>
      <c r="C21" s="74" t="s">
        <v>18</v>
      </c>
      <c r="D21" s="74" t="s">
        <v>24</v>
      </c>
      <c r="E21" s="22">
        <v>140000</v>
      </c>
      <c r="F21" s="24">
        <v>4918.536</v>
      </c>
      <c r="G21" s="24">
        <v>3647.336</v>
      </c>
      <c r="H21" s="24">
        <f t="shared" ref="H21:H26" si="4">F21-G21</f>
        <v>1271.2</v>
      </c>
      <c r="I21" s="24">
        <v>423.7</v>
      </c>
      <c r="J21" s="24">
        <v>420.392</v>
      </c>
      <c r="K21" s="80">
        <v>305.592</v>
      </c>
      <c r="L21" s="24">
        <v>2896.096</v>
      </c>
      <c r="M21" s="40">
        <f t="shared" si="1"/>
        <v>-20.5969507607744</v>
      </c>
      <c r="N21" s="24">
        <v>123.788</v>
      </c>
      <c r="O21" s="39">
        <f t="shared" si="2"/>
        <v>-70.5541494605035</v>
      </c>
      <c r="P21" s="80">
        <v>184.156</v>
      </c>
      <c r="Q21" s="39">
        <f t="shared" si="3"/>
        <v>-39.7379512552685</v>
      </c>
      <c r="R21" s="51">
        <v>1</v>
      </c>
      <c r="S21" s="48">
        <f t="shared" si="0"/>
        <v>1.84156</v>
      </c>
    </row>
    <row r="22" ht="21.35" customHeight="1" spans="1:19">
      <c r="A22" s="74">
        <v>16</v>
      </c>
      <c r="B22" s="75" t="s">
        <v>42</v>
      </c>
      <c r="C22" s="74" t="s">
        <v>34</v>
      </c>
      <c r="D22" s="74" t="s">
        <v>43</v>
      </c>
      <c r="E22" s="22">
        <v>520350</v>
      </c>
      <c r="F22" s="24">
        <v>84966</v>
      </c>
      <c r="G22" s="23">
        <v>63759</v>
      </c>
      <c r="H22" s="24">
        <f t="shared" si="4"/>
        <v>21207</v>
      </c>
      <c r="I22" s="24">
        <v>7069</v>
      </c>
      <c r="J22" s="24">
        <v>6480.8188</v>
      </c>
      <c r="K22" s="39">
        <v>6818.5012</v>
      </c>
      <c r="L22" s="24">
        <v>59943.7</v>
      </c>
      <c r="M22" s="40">
        <f t="shared" si="1"/>
        <v>-5.98393952226353</v>
      </c>
      <c r="N22" s="24">
        <v>7297.354</v>
      </c>
      <c r="O22" s="39">
        <f t="shared" si="2"/>
        <v>12.5992598342666</v>
      </c>
      <c r="P22" s="39">
        <v>6236.0696</v>
      </c>
      <c r="Q22" s="39">
        <f t="shared" si="3"/>
        <v>-8.54193000655335</v>
      </c>
      <c r="R22" s="22">
        <v>1</v>
      </c>
      <c r="S22" s="48">
        <f t="shared" si="0"/>
        <v>62.360696</v>
      </c>
    </row>
    <row r="23" ht="21.35" customHeight="1" spans="1:19">
      <c r="A23" s="74">
        <v>17</v>
      </c>
      <c r="B23" s="75" t="s">
        <v>44</v>
      </c>
      <c r="C23" s="74" t="s">
        <v>31</v>
      </c>
      <c r="D23" s="74" t="s">
        <v>22</v>
      </c>
      <c r="E23" s="22">
        <v>25000</v>
      </c>
      <c r="F23" s="24">
        <v>20887.4556</v>
      </c>
      <c r="G23" s="24">
        <v>13998.8048</v>
      </c>
      <c r="H23" s="24">
        <f t="shared" si="4"/>
        <v>6888.6508</v>
      </c>
      <c r="I23" s="24">
        <v>2296</v>
      </c>
      <c r="J23" s="24">
        <v>2285.8504</v>
      </c>
      <c r="K23" s="39">
        <v>2433.1428</v>
      </c>
      <c r="L23" s="24">
        <v>11305.91</v>
      </c>
      <c r="M23" s="40">
        <f t="shared" si="1"/>
        <v>-19.2366051136023</v>
      </c>
      <c r="N23" s="24">
        <v>1428.8868</v>
      </c>
      <c r="O23" s="39">
        <f t="shared" si="2"/>
        <v>-37.4899249749677</v>
      </c>
      <c r="P23" s="23">
        <v>1630.4464</v>
      </c>
      <c r="Q23" s="39">
        <f t="shared" si="3"/>
        <v>-32.9901064581988</v>
      </c>
      <c r="R23" s="22">
        <v>1</v>
      </c>
      <c r="S23" s="48">
        <f t="shared" si="0"/>
        <v>16.304464</v>
      </c>
    </row>
    <row r="24" ht="21.35" customHeight="1" spans="1:19">
      <c r="A24" s="74">
        <v>18</v>
      </c>
      <c r="B24" s="75" t="s">
        <v>45</v>
      </c>
      <c r="C24" s="74" t="s">
        <v>34</v>
      </c>
      <c r="D24" s="74" t="s">
        <v>24</v>
      </c>
      <c r="E24" s="22">
        <v>51000</v>
      </c>
      <c r="F24" s="24">
        <v>13337.964</v>
      </c>
      <c r="G24" s="24">
        <v>10214.712</v>
      </c>
      <c r="H24" s="24">
        <f t="shared" si="4"/>
        <v>3123.252</v>
      </c>
      <c r="I24" s="24">
        <v>1041.084</v>
      </c>
      <c r="J24" s="24">
        <v>916.08</v>
      </c>
      <c r="K24" s="39">
        <v>1080.816</v>
      </c>
      <c r="L24" s="24">
        <v>0</v>
      </c>
      <c r="M24" s="40">
        <f t="shared" si="1"/>
        <v>-100</v>
      </c>
      <c r="N24" s="24">
        <v>836.22</v>
      </c>
      <c r="O24" s="39">
        <f t="shared" si="2"/>
        <v>-8.71757925072046</v>
      </c>
      <c r="P24" s="39">
        <v>863.02</v>
      </c>
      <c r="Q24" s="39">
        <f t="shared" si="3"/>
        <v>-20.1510710426197</v>
      </c>
      <c r="R24" s="22">
        <v>1</v>
      </c>
      <c r="S24" s="48">
        <f t="shared" si="0"/>
        <v>8.6302</v>
      </c>
    </row>
    <row r="25" ht="21.35" customHeight="1" spans="1:19">
      <c r="A25" s="74">
        <v>19</v>
      </c>
      <c r="B25" s="75" t="s">
        <v>46</v>
      </c>
      <c r="C25" s="74" t="s">
        <v>47</v>
      </c>
      <c r="D25" s="74" t="s">
        <v>48</v>
      </c>
      <c r="E25" s="22">
        <v>57850</v>
      </c>
      <c r="F25" s="24">
        <v>23591</v>
      </c>
      <c r="G25" s="24">
        <v>18420</v>
      </c>
      <c r="H25" s="24">
        <f t="shared" si="4"/>
        <v>5171</v>
      </c>
      <c r="I25" s="24">
        <v>1723</v>
      </c>
      <c r="J25" s="24">
        <v>2634</v>
      </c>
      <c r="K25" s="39">
        <v>284</v>
      </c>
      <c r="L25" s="24">
        <v>8076</v>
      </c>
      <c r="M25" s="40">
        <f t="shared" si="1"/>
        <v>-56.1563517915309</v>
      </c>
      <c r="N25" s="24">
        <v>1576</v>
      </c>
      <c r="O25" s="39">
        <f t="shared" si="2"/>
        <v>-40.167046317388</v>
      </c>
      <c r="P25" s="39">
        <v>2028</v>
      </c>
      <c r="Q25" s="39">
        <f t="shared" si="3"/>
        <v>614.084507042253</v>
      </c>
      <c r="R25" s="22">
        <v>1</v>
      </c>
      <c r="S25" s="48">
        <f t="shared" si="0"/>
        <v>20.28</v>
      </c>
    </row>
    <row r="26" ht="21.35" customHeight="1" spans="1:19">
      <c r="A26" s="74">
        <v>20</v>
      </c>
      <c r="B26" s="75" t="s">
        <v>49</v>
      </c>
      <c r="C26" s="74" t="s">
        <v>50</v>
      </c>
      <c r="D26" s="74" t="s">
        <v>24</v>
      </c>
      <c r="E26" s="22">
        <v>16300</v>
      </c>
      <c r="F26" s="24">
        <v>8615</v>
      </c>
      <c r="G26" s="24">
        <v>6477</v>
      </c>
      <c r="H26" s="24">
        <f t="shared" si="4"/>
        <v>2138</v>
      </c>
      <c r="I26" s="24">
        <v>712.7397</v>
      </c>
      <c r="J26" s="24">
        <v>649</v>
      </c>
      <c r="K26" s="43">
        <v>743</v>
      </c>
      <c r="L26" s="24">
        <v>5565.53</v>
      </c>
      <c r="M26" s="40">
        <f t="shared" si="1"/>
        <v>-14.0724100663888</v>
      </c>
      <c r="N26" s="24">
        <v>636</v>
      </c>
      <c r="O26" s="39">
        <f t="shared" si="2"/>
        <v>-2.00308166409861</v>
      </c>
      <c r="P26" s="43">
        <v>859</v>
      </c>
      <c r="Q26" s="39">
        <f t="shared" si="3"/>
        <v>15.6123822341857</v>
      </c>
      <c r="R26" s="22">
        <v>1</v>
      </c>
      <c r="S26" s="48">
        <f t="shared" si="0"/>
        <v>8.59</v>
      </c>
    </row>
    <row r="27" ht="21.35" customHeight="1" spans="1:19">
      <c r="A27" s="74">
        <v>21</v>
      </c>
      <c r="B27" s="75" t="s">
        <v>51</v>
      </c>
      <c r="C27" s="74" t="s">
        <v>27</v>
      </c>
      <c r="D27" s="74" t="s">
        <v>22</v>
      </c>
      <c r="E27" s="22">
        <v>12500</v>
      </c>
      <c r="F27" s="24">
        <v>3232.6</v>
      </c>
      <c r="G27" s="24">
        <v>2323.44</v>
      </c>
      <c r="H27" s="24">
        <v>909.16</v>
      </c>
      <c r="I27" s="24">
        <v>303.05</v>
      </c>
      <c r="J27" s="24">
        <v>323.26</v>
      </c>
      <c r="K27" s="39">
        <v>286.02</v>
      </c>
      <c r="L27" s="24">
        <v>1873.984</v>
      </c>
      <c r="M27" s="40">
        <f t="shared" si="1"/>
        <v>-19.3444203422512</v>
      </c>
      <c r="N27" s="24">
        <v>306.292</v>
      </c>
      <c r="O27" s="39">
        <f t="shared" si="2"/>
        <v>-5.2490255521871</v>
      </c>
      <c r="P27" s="39">
        <v>305</v>
      </c>
      <c r="Q27" s="39">
        <f t="shared" si="3"/>
        <v>6.63589958744145</v>
      </c>
      <c r="R27" s="22">
        <v>1</v>
      </c>
      <c r="S27" s="48">
        <f t="shared" si="0"/>
        <v>3.05</v>
      </c>
    </row>
    <row r="28" ht="21.35" customHeight="1" spans="1:19">
      <c r="A28" s="74">
        <v>22</v>
      </c>
      <c r="B28" s="75" t="s">
        <v>52</v>
      </c>
      <c r="C28" s="74" t="s">
        <v>18</v>
      </c>
      <c r="D28" s="74" t="s">
        <v>22</v>
      </c>
      <c r="E28" s="22">
        <v>16000</v>
      </c>
      <c r="F28" s="24">
        <v>6382.2246</v>
      </c>
      <c r="G28" s="24">
        <v>4879.1706</v>
      </c>
      <c r="H28" s="24">
        <f t="shared" ref="H28:H40" si="5">F28-G28</f>
        <v>1503.054</v>
      </c>
      <c r="I28" s="24">
        <v>501.018</v>
      </c>
      <c r="J28" s="24">
        <v>470.673</v>
      </c>
      <c r="K28" s="43">
        <v>484.5435</v>
      </c>
      <c r="L28" s="24">
        <v>4031.538</v>
      </c>
      <c r="M28" s="40">
        <f t="shared" si="1"/>
        <v>-17.3724731002437</v>
      </c>
      <c r="N28" s="24">
        <v>509.7435</v>
      </c>
      <c r="O28" s="39">
        <f t="shared" si="2"/>
        <v>8.30098603489046</v>
      </c>
      <c r="P28" s="43">
        <v>536.172</v>
      </c>
      <c r="Q28" s="39">
        <f t="shared" si="3"/>
        <v>10.655080503608</v>
      </c>
      <c r="R28" s="22">
        <v>1</v>
      </c>
      <c r="S28" s="48">
        <f t="shared" si="0"/>
        <v>5.36172</v>
      </c>
    </row>
    <row r="29" ht="21.35" customHeight="1" spans="1:19">
      <c r="A29" s="74">
        <v>23</v>
      </c>
      <c r="B29" s="75" t="s">
        <v>53</v>
      </c>
      <c r="C29" s="74" t="s">
        <v>34</v>
      </c>
      <c r="D29" s="74" t="s">
        <v>24</v>
      </c>
      <c r="E29" s="22">
        <v>520350</v>
      </c>
      <c r="F29" s="24">
        <v>6543</v>
      </c>
      <c r="G29" s="24">
        <v>4773</v>
      </c>
      <c r="H29" s="24">
        <f t="shared" si="5"/>
        <v>1770</v>
      </c>
      <c r="I29" s="24">
        <v>590</v>
      </c>
      <c r="J29" s="24">
        <v>537</v>
      </c>
      <c r="K29" s="39">
        <v>605.955</v>
      </c>
      <c r="L29" s="24">
        <v>5108.082</v>
      </c>
      <c r="M29" s="40">
        <f t="shared" si="1"/>
        <v>7.02036455059712</v>
      </c>
      <c r="N29" s="24">
        <v>630</v>
      </c>
      <c r="O29" s="39">
        <f t="shared" si="2"/>
        <v>17.3184357541899</v>
      </c>
      <c r="P29" s="39">
        <v>512.568</v>
      </c>
      <c r="Q29" s="39">
        <f t="shared" si="3"/>
        <v>-15.4115404609253</v>
      </c>
      <c r="R29" s="22">
        <v>1</v>
      </c>
      <c r="S29" s="48">
        <f t="shared" si="0"/>
        <v>5.12568</v>
      </c>
    </row>
    <row r="30" ht="21.35" customHeight="1" spans="1:19">
      <c r="A30" s="74">
        <v>24</v>
      </c>
      <c r="B30" s="75" t="s">
        <v>54</v>
      </c>
      <c r="C30" s="74" t="s">
        <v>34</v>
      </c>
      <c r="D30" s="74" t="s">
        <v>24</v>
      </c>
      <c r="E30" s="22">
        <v>35000</v>
      </c>
      <c r="F30" s="24">
        <v>8752</v>
      </c>
      <c r="G30" s="24">
        <v>6323</v>
      </c>
      <c r="H30" s="24">
        <f t="shared" si="5"/>
        <v>2429</v>
      </c>
      <c r="I30" s="24">
        <v>810</v>
      </c>
      <c r="J30" s="24">
        <v>820</v>
      </c>
      <c r="K30" s="39">
        <v>783.42</v>
      </c>
      <c r="L30" s="24">
        <v>6529.38</v>
      </c>
      <c r="M30" s="40">
        <f t="shared" si="1"/>
        <v>3.26395698244504</v>
      </c>
      <c r="N30" s="24">
        <v>471</v>
      </c>
      <c r="O30" s="39">
        <f t="shared" si="2"/>
        <v>-42.5609756097561</v>
      </c>
      <c r="P30" s="39">
        <v>652.74</v>
      </c>
      <c r="Q30" s="39">
        <f t="shared" si="3"/>
        <v>-16.6807076663858</v>
      </c>
      <c r="R30" s="22">
        <v>1</v>
      </c>
      <c r="S30" s="48">
        <f t="shared" si="0"/>
        <v>6.5274</v>
      </c>
    </row>
    <row r="31" ht="21.35" customHeight="1" spans="1:19">
      <c r="A31" s="74">
        <v>25</v>
      </c>
      <c r="B31" s="75" t="s">
        <v>55</v>
      </c>
      <c r="C31" s="74" t="s">
        <v>31</v>
      </c>
      <c r="D31" s="74" t="s">
        <v>24</v>
      </c>
      <c r="E31" s="22">
        <v>35000</v>
      </c>
      <c r="F31" s="24">
        <v>18650</v>
      </c>
      <c r="G31" s="24">
        <v>13325</v>
      </c>
      <c r="H31" s="24">
        <f t="shared" si="5"/>
        <v>5325</v>
      </c>
      <c r="I31" s="24">
        <v>1774</v>
      </c>
      <c r="J31" s="24">
        <v>1762.2</v>
      </c>
      <c r="K31" s="39">
        <v>1962</v>
      </c>
      <c r="L31" s="24">
        <v>12977.844</v>
      </c>
      <c r="M31" s="40">
        <f t="shared" si="1"/>
        <v>-2.60529831144466</v>
      </c>
      <c r="N31" s="24">
        <v>1519.848</v>
      </c>
      <c r="O31" s="39">
        <f t="shared" si="2"/>
        <v>-13.7528089887641</v>
      </c>
      <c r="P31" s="39">
        <v>1643</v>
      </c>
      <c r="Q31" s="39">
        <f t="shared" si="3"/>
        <v>-16.2589194699286</v>
      </c>
      <c r="R31" s="22">
        <v>1</v>
      </c>
      <c r="S31" s="48">
        <f t="shared" si="0"/>
        <v>16.43</v>
      </c>
    </row>
    <row r="32" ht="21.35" customHeight="1" spans="1:19">
      <c r="A32" s="74">
        <v>26</v>
      </c>
      <c r="B32" s="75" t="s">
        <v>56</v>
      </c>
      <c r="C32" s="74" t="s">
        <v>31</v>
      </c>
      <c r="D32" s="74" t="s">
        <v>24</v>
      </c>
      <c r="E32" s="22">
        <v>16000</v>
      </c>
      <c r="F32" s="24">
        <v>5789</v>
      </c>
      <c r="G32" s="24">
        <v>4073</v>
      </c>
      <c r="H32" s="24">
        <f t="shared" si="5"/>
        <v>1716</v>
      </c>
      <c r="I32" s="24">
        <v>429</v>
      </c>
      <c r="J32" s="24">
        <v>500</v>
      </c>
      <c r="K32" s="39">
        <v>574.332</v>
      </c>
      <c r="L32" s="24">
        <v>3944.358</v>
      </c>
      <c r="M32" s="40">
        <f t="shared" si="1"/>
        <v>-3.15840903510925</v>
      </c>
      <c r="N32" s="24">
        <v>447</v>
      </c>
      <c r="O32" s="39">
        <f t="shared" si="2"/>
        <v>-10.6</v>
      </c>
      <c r="P32" s="39">
        <v>525.162</v>
      </c>
      <c r="Q32" s="39">
        <f t="shared" si="3"/>
        <v>-8.56125028729027</v>
      </c>
      <c r="R32" s="22">
        <v>1</v>
      </c>
      <c r="S32" s="48">
        <f t="shared" si="0"/>
        <v>5.25162</v>
      </c>
    </row>
    <row r="33" ht="21.35" customHeight="1" spans="1:19">
      <c r="A33" s="74">
        <v>27</v>
      </c>
      <c r="B33" s="75" t="s">
        <v>57</v>
      </c>
      <c r="C33" s="74" t="s">
        <v>18</v>
      </c>
      <c r="D33" s="74" t="s">
        <v>24</v>
      </c>
      <c r="E33" s="22">
        <v>16000</v>
      </c>
      <c r="F33" s="24">
        <v>8471.46</v>
      </c>
      <c r="G33" s="24">
        <v>6459</v>
      </c>
      <c r="H33" s="24">
        <f t="shared" si="5"/>
        <v>2012.46</v>
      </c>
      <c r="I33" s="24">
        <v>670.82</v>
      </c>
      <c r="J33" s="24">
        <v>528</v>
      </c>
      <c r="K33" s="43">
        <v>700.098</v>
      </c>
      <c r="L33" s="24">
        <v>4927.734</v>
      </c>
      <c r="M33" s="40">
        <f t="shared" si="1"/>
        <v>-23.7074779377613</v>
      </c>
      <c r="N33" s="24">
        <v>545</v>
      </c>
      <c r="O33" s="39">
        <f t="shared" si="2"/>
        <v>3.21969696969697</v>
      </c>
      <c r="P33" s="43">
        <v>633.192</v>
      </c>
      <c r="Q33" s="39">
        <f t="shared" si="3"/>
        <v>-9.55666206731057</v>
      </c>
      <c r="R33" s="22">
        <v>1</v>
      </c>
      <c r="S33" s="48">
        <f t="shared" si="0"/>
        <v>6.33192</v>
      </c>
    </row>
    <row r="34" ht="21.35" customHeight="1" spans="1:19">
      <c r="A34" s="74">
        <v>28</v>
      </c>
      <c r="B34" s="75" t="s">
        <v>58</v>
      </c>
      <c r="C34" s="74" t="s">
        <v>34</v>
      </c>
      <c r="D34" s="74" t="s">
        <v>19</v>
      </c>
      <c r="E34" s="22">
        <v>345123</v>
      </c>
      <c r="F34" s="24">
        <v>192736</v>
      </c>
      <c r="G34" s="24">
        <v>144994</v>
      </c>
      <c r="H34" s="24">
        <f t="shared" si="5"/>
        <v>47742</v>
      </c>
      <c r="I34" s="24">
        <v>15914.15</v>
      </c>
      <c r="J34" s="24">
        <v>16062</v>
      </c>
      <c r="K34" s="39">
        <v>15538</v>
      </c>
      <c r="L34" s="24">
        <v>142543.108</v>
      </c>
      <c r="M34" s="40">
        <f t="shared" si="1"/>
        <v>-1.69034028994303</v>
      </c>
      <c r="N34" s="24">
        <v>16720</v>
      </c>
      <c r="O34" s="39">
        <f t="shared" si="2"/>
        <v>4.09662557589341</v>
      </c>
      <c r="P34" s="39">
        <v>14814</v>
      </c>
      <c r="Q34" s="39">
        <f t="shared" si="3"/>
        <v>-4.65954434290127</v>
      </c>
      <c r="R34" s="22">
        <v>1</v>
      </c>
      <c r="S34" s="48">
        <f t="shared" si="0"/>
        <v>148.14</v>
      </c>
    </row>
    <row r="35" ht="21.35" customHeight="1" spans="1:19">
      <c r="A35" s="74">
        <v>29</v>
      </c>
      <c r="B35" s="75" t="s">
        <v>59</v>
      </c>
      <c r="C35" s="74" t="s">
        <v>50</v>
      </c>
      <c r="D35" s="74" t="s">
        <v>43</v>
      </c>
      <c r="E35" s="22">
        <v>166050</v>
      </c>
      <c r="F35" s="24">
        <v>52022.158</v>
      </c>
      <c r="G35" s="24">
        <v>33623</v>
      </c>
      <c r="H35" s="24">
        <f t="shared" si="5"/>
        <v>18399.158</v>
      </c>
      <c r="I35" s="24">
        <v>6133.05</v>
      </c>
      <c r="J35" s="24">
        <v>5797</v>
      </c>
      <c r="K35" s="39">
        <v>6284.26</v>
      </c>
      <c r="L35" s="24">
        <v>43435.29</v>
      </c>
      <c r="M35" s="40">
        <f t="shared" si="1"/>
        <v>29.1832674062398</v>
      </c>
      <c r="N35" s="24">
        <v>4990</v>
      </c>
      <c r="O35" s="39">
        <f t="shared" si="2"/>
        <v>-13.9209936173883</v>
      </c>
      <c r="P35" s="43">
        <v>7863</v>
      </c>
      <c r="Q35" s="39">
        <f t="shared" si="3"/>
        <v>25.1221305292906</v>
      </c>
      <c r="R35" s="22">
        <v>1</v>
      </c>
      <c r="S35" s="48">
        <f t="shared" si="0"/>
        <v>78.63</v>
      </c>
    </row>
    <row r="36" ht="21.35" customHeight="1" spans="1:19">
      <c r="A36" s="74">
        <v>30</v>
      </c>
      <c r="B36" s="75" t="s">
        <v>60</v>
      </c>
      <c r="C36" s="74" t="s">
        <v>31</v>
      </c>
      <c r="D36" s="74" t="s">
        <v>22</v>
      </c>
      <c r="E36" s="22">
        <v>143000</v>
      </c>
      <c r="F36" s="24">
        <v>62577</v>
      </c>
      <c r="G36" s="24">
        <v>47097</v>
      </c>
      <c r="H36" s="24">
        <f t="shared" si="5"/>
        <v>15480</v>
      </c>
      <c r="I36" s="24">
        <v>5160.0046</v>
      </c>
      <c r="J36" s="24">
        <v>0</v>
      </c>
      <c r="K36" s="39">
        <v>5217.9248</v>
      </c>
      <c r="L36" s="24">
        <v>43406.27</v>
      </c>
      <c r="M36" s="40">
        <f t="shared" si="1"/>
        <v>-7.83644393485785</v>
      </c>
      <c r="N36" s="24">
        <v>4372.02</v>
      </c>
      <c r="O36" s="39" t="e">
        <f t="shared" si="2"/>
        <v>#DIV/0!</v>
      </c>
      <c r="P36" s="39">
        <v>4415.68</v>
      </c>
      <c r="Q36" s="39">
        <f t="shared" si="3"/>
        <v>-15.3747865434933</v>
      </c>
      <c r="R36" s="22">
        <v>1</v>
      </c>
      <c r="S36" s="48">
        <f t="shared" si="0"/>
        <v>44.1568</v>
      </c>
    </row>
    <row r="37" ht="21.35" customHeight="1" spans="1:19">
      <c r="A37" s="74">
        <v>31</v>
      </c>
      <c r="B37" s="75" t="s">
        <v>61</v>
      </c>
      <c r="C37" s="74" t="s">
        <v>62</v>
      </c>
      <c r="D37" s="74" t="s">
        <v>24</v>
      </c>
      <c r="E37" s="22">
        <v>63000</v>
      </c>
      <c r="F37" s="24">
        <v>21672.75</v>
      </c>
      <c r="G37" s="24">
        <v>15922.5</v>
      </c>
      <c r="H37" s="24">
        <f t="shared" si="5"/>
        <v>5750.25</v>
      </c>
      <c r="I37" s="24">
        <v>1916.75</v>
      </c>
      <c r="J37" s="24">
        <v>2065.14</v>
      </c>
      <c r="K37" s="39">
        <v>1642</v>
      </c>
      <c r="L37" s="24">
        <v>14927.55</v>
      </c>
      <c r="M37" s="40">
        <f t="shared" si="1"/>
        <v>-6.24870466321244</v>
      </c>
      <c r="N37" s="24">
        <v>1949.31</v>
      </c>
      <c r="O37" s="39">
        <f t="shared" si="2"/>
        <v>-5.60882070949185</v>
      </c>
      <c r="P37" s="39">
        <v>2180.97</v>
      </c>
      <c r="Q37" s="39">
        <f t="shared" si="3"/>
        <v>32.8239951278928</v>
      </c>
      <c r="R37" s="22">
        <v>1</v>
      </c>
      <c r="S37" s="48">
        <f t="shared" si="0"/>
        <v>21.8097</v>
      </c>
    </row>
    <row r="38" ht="21.35" customHeight="1" spans="1:19">
      <c r="A38" s="74">
        <v>32</v>
      </c>
      <c r="B38" s="75" t="s">
        <v>63</v>
      </c>
      <c r="C38" s="74" t="s">
        <v>31</v>
      </c>
      <c r="D38" s="74" t="s">
        <v>24</v>
      </c>
      <c r="E38" s="22">
        <v>40000</v>
      </c>
      <c r="F38" s="24">
        <v>13773</v>
      </c>
      <c r="G38" s="24">
        <v>9764</v>
      </c>
      <c r="H38" s="24">
        <f t="shared" si="5"/>
        <v>4009</v>
      </c>
      <c r="I38" s="24">
        <v>1336</v>
      </c>
      <c r="J38" s="24">
        <v>1066</v>
      </c>
      <c r="K38" s="39">
        <v>1547</v>
      </c>
      <c r="L38" s="24">
        <v>8962.272</v>
      </c>
      <c r="M38" s="40">
        <f t="shared" si="1"/>
        <v>-8.21106104055714</v>
      </c>
      <c r="N38" s="24">
        <v>1323</v>
      </c>
      <c r="O38" s="39">
        <f t="shared" si="2"/>
        <v>24.108818011257</v>
      </c>
      <c r="P38" s="39">
        <v>1501</v>
      </c>
      <c r="Q38" s="39">
        <f t="shared" si="3"/>
        <v>-2.97349709114415</v>
      </c>
      <c r="R38" s="22">
        <v>1</v>
      </c>
      <c r="S38" s="48">
        <f t="shared" si="0"/>
        <v>15.01</v>
      </c>
    </row>
    <row r="39" ht="21.35" customHeight="1" spans="1:19">
      <c r="A39" s="74">
        <v>33</v>
      </c>
      <c r="B39" s="75" t="s">
        <v>64</v>
      </c>
      <c r="C39" s="74" t="s">
        <v>31</v>
      </c>
      <c r="D39" s="74" t="s">
        <v>24</v>
      </c>
      <c r="E39" s="22">
        <v>16300</v>
      </c>
      <c r="F39" s="24">
        <v>6410</v>
      </c>
      <c r="G39" s="24">
        <v>4558</v>
      </c>
      <c r="H39" s="24">
        <f t="shared" si="5"/>
        <v>1852</v>
      </c>
      <c r="I39" s="24">
        <v>617.33</v>
      </c>
      <c r="J39" s="24">
        <v>566</v>
      </c>
      <c r="K39" s="39">
        <v>590.478</v>
      </c>
      <c r="L39" s="24">
        <v>3882.585</v>
      </c>
      <c r="M39" s="40">
        <f t="shared" si="1"/>
        <v>-14.8182316805617</v>
      </c>
      <c r="N39" s="24">
        <v>570</v>
      </c>
      <c r="O39" s="39">
        <f t="shared" si="2"/>
        <v>0.706713780918728</v>
      </c>
      <c r="P39" s="39">
        <v>547.64</v>
      </c>
      <c r="Q39" s="39">
        <f t="shared" si="3"/>
        <v>-7.25480034819248</v>
      </c>
      <c r="R39" s="22">
        <v>1</v>
      </c>
      <c r="S39" s="48">
        <f t="shared" si="0"/>
        <v>5.4764</v>
      </c>
    </row>
    <row r="40" ht="21.35" customHeight="1" spans="1:19">
      <c r="A40" s="74">
        <v>34</v>
      </c>
      <c r="B40" s="75" t="s">
        <v>65</v>
      </c>
      <c r="C40" s="74" t="s">
        <v>31</v>
      </c>
      <c r="D40" s="74" t="s">
        <v>24</v>
      </c>
      <c r="E40" s="22">
        <v>16000</v>
      </c>
      <c r="F40" s="24">
        <v>6860</v>
      </c>
      <c r="G40" s="24">
        <v>4811</v>
      </c>
      <c r="H40" s="24">
        <f t="shared" si="5"/>
        <v>2049</v>
      </c>
      <c r="I40" s="24">
        <v>683</v>
      </c>
      <c r="J40" s="24">
        <v>630</v>
      </c>
      <c r="K40" s="39">
        <v>439</v>
      </c>
      <c r="L40" s="24">
        <v>4944.0076</v>
      </c>
      <c r="M40" s="40">
        <f t="shared" ref="M40:M71" si="6">(L40-G40)/G40*100</f>
        <v>2.76465599667429</v>
      </c>
      <c r="N40" s="24">
        <v>812</v>
      </c>
      <c r="O40" s="39">
        <f t="shared" ref="O40:O71" si="7">(N40-J40)/J40*100</f>
        <v>28.8888888888889</v>
      </c>
      <c r="P40" s="39">
        <v>431.1</v>
      </c>
      <c r="Q40" s="39">
        <f t="shared" ref="Q40:Q71" si="8">(P40-K40)/K40*100</f>
        <v>-1.79954441913439</v>
      </c>
      <c r="R40" s="22">
        <v>1</v>
      </c>
      <c r="S40" s="48">
        <f t="shared" si="0"/>
        <v>4.311</v>
      </c>
    </row>
    <row r="41" ht="21.35" customHeight="1" spans="1:19">
      <c r="A41" s="74">
        <v>35</v>
      </c>
      <c r="B41" s="75" t="s">
        <v>66</v>
      </c>
      <c r="C41" s="74" t="s">
        <v>27</v>
      </c>
      <c r="D41" s="74" t="s">
        <v>28</v>
      </c>
      <c r="E41" s="22">
        <v>40900</v>
      </c>
      <c r="F41" s="24">
        <v>29313.07</v>
      </c>
      <c r="G41" s="24">
        <v>20698.0067</v>
      </c>
      <c r="H41" s="24">
        <v>8615.0633</v>
      </c>
      <c r="I41" s="24">
        <v>2871</v>
      </c>
      <c r="J41" s="24">
        <v>1875.28</v>
      </c>
      <c r="K41" s="39">
        <v>3061</v>
      </c>
      <c r="L41" s="24">
        <v>28152.1408</v>
      </c>
      <c r="M41" s="40">
        <f t="shared" si="6"/>
        <v>36.0137775972408</v>
      </c>
      <c r="N41" s="24">
        <v>3476.22</v>
      </c>
      <c r="O41" s="39">
        <f t="shared" si="7"/>
        <v>85.3707179727827</v>
      </c>
      <c r="P41" s="39">
        <v>3469</v>
      </c>
      <c r="Q41" s="39">
        <f t="shared" si="8"/>
        <v>13.3289774583469</v>
      </c>
      <c r="R41" s="22">
        <v>1</v>
      </c>
      <c r="S41" s="48">
        <f t="shared" si="0"/>
        <v>34.69</v>
      </c>
    </row>
    <row r="42" ht="21.35" customHeight="1" spans="1:19">
      <c r="A42" s="74">
        <v>36</v>
      </c>
      <c r="B42" s="75" t="s">
        <v>67</v>
      </c>
      <c r="C42" s="74" t="s">
        <v>50</v>
      </c>
      <c r="D42" s="74" t="s">
        <v>48</v>
      </c>
      <c r="E42" s="22">
        <v>8800</v>
      </c>
      <c r="F42" s="24">
        <v>5768</v>
      </c>
      <c r="G42" s="24">
        <v>4266</v>
      </c>
      <c r="H42" s="24">
        <f t="shared" ref="H42:H44" si="9">F42-G42</f>
        <v>1502</v>
      </c>
      <c r="I42" s="24">
        <v>500</v>
      </c>
      <c r="J42" s="24">
        <v>501</v>
      </c>
      <c r="K42" s="39">
        <v>485</v>
      </c>
      <c r="L42" s="24">
        <v>2725.302</v>
      </c>
      <c r="M42" s="40">
        <f t="shared" si="6"/>
        <v>-36.1157524613221</v>
      </c>
      <c r="N42" s="24">
        <v>254</v>
      </c>
      <c r="O42" s="39">
        <f t="shared" si="7"/>
        <v>-49.3013972055888</v>
      </c>
      <c r="P42" s="39">
        <v>236</v>
      </c>
      <c r="Q42" s="39">
        <f t="shared" si="8"/>
        <v>-51.340206185567</v>
      </c>
      <c r="R42" s="22">
        <v>1</v>
      </c>
      <c r="S42" s="48">
        <f t="shared" si="0"/>
        <v>2.36</v>
      </c>
    </row>
    <row r="43" ht="21.35" customHeight="1" spans="1:19">
      <c r="A43" s="74">
        <v>37</v>
      </c>
      <c r="B43" s="75" t="s">
        <v>68</v>
      </c>
      <c r="C43" s="74" t="s">
        <v>62</v>
      </c>
      <c r="D43" s="74" t="s">
        <v>24</v>
      </c>
      <c r="E43" s="22">
        <v>16000</v>
      </c>
      <c r="F43" s="24">
        <v>5135.856</v>
      </c>
      <c r="G43" s="24">
        <v>3656.136</v>
      </c>
      <c r="H43" s="24">
        <f t="shared" si="9"/>
        <v>1479.72</v>
      </c>
      <c r="I43" s="24">
        <v>493.24</v>
      </c>
      <c r="J43" s="24">
        <v>376.2</v>
      </c>
      <c r="K43" s="39">
        <v>537.504</v>
      </c>
      <c r="L43" s="24">
        <v>3545</v>
      </c>
      <c r="M43" s="40">
        <f t="shared" si="6"/>
        <v>-3.03971187067439</v>
      </c>
      <c r="N43" s="24">
        <v>434.28</v>
      </c>
      <c r="O43" s="39">
        <f t="shared" si="7"/>
        <v>15.4385964912281</v>
      </c>
      <c r="P43" s="39">
        <v>463.19</v>
      </c>
      <c r="Q43" s="39">
        <f t="shared" si="8"/>
        <v>-13.8257575757576</v>
      </c>
      <c r="R43" s="22">
        <v>1</v>
      </c>
      <c r="S43" s="48">
        <f t="shared" si="0"/>
        <v>4.6319</v>
      </c>
    </row>
    <row r="44" ht="21.35" customHeight="1" spans="1:19">
      <c r="A44" s="74">
        <v>38</v>
      </c>
      <c r="B44" s="75" t="s">
        <v>69</v>
      </c>
      <c r="C44" s="74" t="s">
        <v>50</v>
      </c>
      <c r="D44" s="74" t="s">
        <v>24</v>
      </c>
      <c r="E44" s="22">
        <v>13750</v>
      </c>
      <c r="F44" s="24">
        <v>4401.432</v>
      </c>
      <c r="G44" s="24">
        <v>3105.018</v>
      </c>
      <c r="H44" s="24">
        <f t="shared" si="9"/>
        <v>1296.414</v>
      </c>
      <c r="I44" s="24">
        <v>432</v>
      </c>
      <c r="J44" s="24">
        <v>392.091</v>
      </c>
      <c r="K44" s="39">
        <v>404</v>
      </c>
      <c r="L44" s="24">
        <v>3037.25</v>
      </c>
      <c r="M44" s="40">
        <f t="shared" si="6"/>
        <v>-2.18253163105657</v>
      </c>
      <c r="N44" s="24">
        <v>311.367</v>
      </c>
      <c r="O44" s="39">
        <f t="shared" si="7"/>
        <v>-20.5880777676611</v>
      </c>
      <c r="P44" s="39">
        <v>401</v>
      </c>
      <c r="Q44" s="39">
        <f t="shared" si="8"/>
        <v>-0.742574257425743</v>
      </c>
      <c r="R44" s="22">
        <v>1</v>
      </c>
      <c r="S44" s="48">
        <f t="shared" si="0"/>
        <v>4.01</v>
      </c>
    </row>
    <row r="45" ht="21.35" customHeight="1" spans="1:19">
      <c r="A45" s="74">
        <v>39</v>
      </c>
      <c r="B45" s="75" t="s">
        <v>70</v>
      </c>
      <c r="C45" s="74" t="s">
        <v>27</v>
      </c>
      <c r="D45" s="74" t="s">
        <v>43</v>
      </c>
      <c r="E45" s="22">
        <v>40000</v>
      </c>
      <c r="F45" s="24">
        <v>4062.192</v>
      </c>
      <c r="G45" s="24">
        <v>1000.976</v>
      </c>
      <c r="H45" s="24">
        <v>3061.216</v>
      </c>
      <c r="I45" s="24">
        <v>1018</v>
      </c>
      <c r="J45" s="24">
        <v>1028.384</v>
      </c>
      <c r="K45" s="39">
        <v>1004.016</v>
      </c>
      <c r="L45" s="24">
        <v>8086.8992</v>
      </c>
      <c r="M45" s="40">
        <f t="shared" si="6"/>
        <v>707.901408225572</v>
      </c>
      <c r="N45" s="24">
        <v>1831.28</v>
      </c>
      <c r="O45" s="39">
        <f t="shared" si="7"/>
        <v>78.0735600709463</v>
      </c>
      <c r="P45" s="39">
        <v>1856.8</v>
      </c>
      <c r="Q45" s="39">
        <f t="shared" si="8"/>
        <v>84.9372918359867</v>
      </c>
      <c r="R45" s="22">
        <v>1</v>
      </c>
      <c r="S45" s="48">
        <f t="shared" si="0"/>
        <v>18.568</v>
      </c>
    </row>
    <row r="46" ht="21.35" customHeight="1" spans="1:19">
      <c r="A46" s="74">
        <v>40</v>
      </c>
      <c r="B46" s="75" t="s">
        <v>71</v>
      </c>
      <c r="C46" s="74" t="s">
        <v>27</v>
      </c>
      <c r="D46" s="74" t="s">
        <v>24</v>
      </c>
      <c r="E46" s="22">
        <v>31500</v>
      </c>
      <c r="F46" s="24">
        <v>12884.796</v>
      </c>
      <c r="G46" s="24">
        <v>9328.716</v>
      </c>
      <c r="H46" s="24">
        <v>3556.08</v>
      </c>
      <c r="I46" s="24">
        <v>1185</v>
      </c>
      <c r="J46" s="24">
        <v>1172.49</v>
      </c>
      <c r="K46" s="43">
        <v>1251</v>
      </c>
      <c r="L46" s="24">
        <v>9260.79</v>
      </c>
      <c r="M46" s="40">
        <f t="shared" si="6"/>
        <v>-0.728138792090996</v>
      </c>
      <c r="N46" s="24">
        <v>1107.15</v>
      </c>
      <c r="O46" s="39">
        <f t="shared" si="7"/>
        <v>-5.57275541795665</v>
      </c>
      <c r="P46" s="39">
        <v>1315</v>
      </c>
      <c r="Q46" s="39">
        <f t="shared" si="8"/>
        <v>5.11590727418066</v>
      </c>
      <c r="R46" s="22">
        <v>1</v>
      </c>
      <c r="S46" s="48">
        <f t="shared" si="0"/>
        <v>13.15</v>
      </c>
    </row>
    <row r="47" ht="21.35" customHeight="1" spans="1:19">
      <c r="A47" s="74">
        <v>41</v>
      </c>
      <c r="B47" s="75" t="s">
        <v>72</v>
      </c>
      <c r="C47" s="74" t="s">
        <v>27</v>
      </c>
      <c r="D47" s="74" t="s">
        <v>24</v>
      </c>
      <c r="E47" s="22">
        <v>12500</v>
      </c>
      <c r="F47" s="24">
        <v>5810.49</v>
      </c>
      <c r="G47" s="24">
        <v>3904.6</v>
      </c>
      <c r="H47" s="24">
        <v>1905.89</v>
      </c>
      <c r="I47" s="24">
        <v>634</v>
      </c>
      <c r="J47" s="24">
        <v>533.33</v>
      </c>
      <c r="K47" s="43">
        <v>608</v>
      </c>
      <c r="L47" s="24">
        <v>3742.97</v>
      </c>
      <c r="M47" s="40">
        <f t="shared" si="6"/>
        <v>-4.13947651487989</v>
      </c>
      <c r="N47" s="24">
        <v>523.6</v>
      </c>
      <c r="O47" s="39">
        <f t="shared" si="7"/>
        <v>-1.82438640241502</v>
      </c>
      <c r="P47" s="39">
        <v>746</v>
      </c>
      <c r="Q47" s="39">
        <f t="shared" si="8"/>
        <v>22.6973684210526</v>
      </c>
      <c r="R47" s="22">
        <v>1</v>
      </c>
      <c r="S47" s="48">
        <f t="shared" si="0"/>
        <v>7.46</v>
      </c>
    </row>
    <row r="48" ht="21.35" customHeight="1" spans="1:19">
      <c r="A48" s="74">
        <v>42</v>
      </c>
      <c r="B48" s="75" t="s">
        <v>73</v>
      </c>
      <c r="C48" s="74" t="s">
        <v>27</v>
      </c>
      <c r="D48" s="74" t="s">
        <v>24</v>
      </c>
      <c r="E48" s="22">
        <v>30000</v>
      </c>
      <c r="F48" s="24">
        <v>17322.624</v>
      </c>
      <c r="G48" s="24">
        <v>12235.212</v>
      </c>
      <c r="H48" s="24">
        <v>5087.412</v>
      </c>
      <c r="I48" s="24">
        <v>1695.804</v>
      </c>
      <c r="J48" s="24">
        <v>1618.716</v>
      </c>
      <c r="K48" s="39">
        <v>1766</v>
      </c>
      <c r="L48" s="24">
        <v>10949.928</v>
      </c>
      <c r="M48" s="40">
        <f t="shared" si="6"/>
        <v>-10.504795503339</v>
      </c>
      <c r="N48" s="24">
        <v>1403.292</v>
      </c>
      <c r="O48" s="39">
        <f t="shared" si="7"/>
        <v>-13.3083258582729</v>
      </c>
      <c r="P48" s="39">
        <v>1618</v>
      </c>
      <c r="Q48" s="39">
        <f t="shared" si="8"/>
        <v>-8.38052095130238</v>
      </c>
      <c r="R48" s="22">
        <v>1</v>
      </c>
      <c r="S48" s="48">
        <f t="shared" si="0"/>
        <v>16.18</v>
      </c>
    </row>
    <row r="49" ht="21.35" customHeight="1" spans="1:19">
      <c r="A49" s="74">
        <v>43</v>
      </c>
      <c r="B49" s="75" t="s">
        <v>74</v>
      </c>
      <c r="C49" s="74" t="s">
        <v>27</v>
      </c>
      <c r="D49" s="74" t="s">
        <v>24</v>
      </c>
      <c r="E49" s="22">
        <v>31500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39">
        <v>0</v>
      </c>
      <c r="L49" s="24">
        <v>711.744</v>
      </c>
      <c r="M49" s="40" t="e">
        <f t="shared" si="6"/>
        <v>#DIV/0!</v>
      </c>
      <c r="N49" s="24">
        <v>726.792</v>
      </c>
      <c r="O49" s="39" t="e">
        <f t="shared" si="7"/>
        <v>#DIV/0!</v>
      </c>
      <c r="P49" s="39">
        <v>957</v>
      </c>
      <c r="Q49" s="39" t="s">
        <v>75</v>
      </c>
      <c r="R49" s="22">
        <v>1</v>
      </c>
      <c r="S49" s="48">
        <f t="shared" si="0"/>
        <v>9.57</v>
      </c>
    </row>
    <row r="50" ht="21.35" customHeight="1" spans="1:19">
      <c r="A50" s="74">
        <v>44</v>
      </c>
      <c r="B50" s="75" t="s">
        <v>76</v>
      </c>
      <c r="C50" s="74" t="s">
        <v>34</v>
      </c>
      <c r="D50" s="74" t="s">
        <v>24</v>
      </c>
      <c r="E50" s="22">
        <v>16000</v>
      </c>
      <c r="F50" s="24">
        <v>6262</v>
      </c>
      <c r="G50" s="24">
        <v>4664</v>
      </c>
      <c r="H50" s="24">
        <f t="shared" ref="H50:H53" si="10">F50-G50</f>
        <v>1598</v>
      </c>
      <c r="I50" s="24">
        <v>532.5602</v>
      </c>
      <c r="J50" s="24">
        <v>358</v>
      </c>
      <c r="K50" s="39">
        <v>636.2352</v>
      </c>
      <c r="L50" s="24">
        <v>3872.9763</v>
      </c>
      <c r="M50" s="40">
        <f t="shared" si="6"/>
        <v>-16.960199399657</v>
      </c>
      <c r="N50" s="24">
        <v>549</v>
      </c>
      <c r="O50" s="39">
        <f t="shared" si="7"/>
        <v>53.3519553072626</v>
      </c>
      <c r="P50" s="39">
        <v>588.3015</v>
      </c>
      <c r="Q50" s="39">
        <f t="shared" si="8"/>
        <v>-7.53395913963892</v>
      </c>
      <c r="R50" s="22">
        <v>1</v>
      </c>
      <c r="S50" s="48">
        <f t="shared" si="0"/>
        <v>5.883015</v>
      </c>
    </row>
    <row r="51" ht="21.35" customHeight="1" spans="1:19">
      <c r="A51" s="74">
        <v>45</v>
      </c>
      <c r="B51" s="75" t="s">
        <v>77</v>
      </c>
      <c r="C51" s="74" t="s">
        <v>34</v>
      </c>
      <c r="D51" s="74" t="s">
        <v>24</v>
      </c>
      <c r="E51" s="22">
        <v>12500</v>
      </c>
      <c r="F51" s="24">
        <v>10644.43</v>
      </c>
      <c r="G51" s="24">
        <v>7675.26</v>
      </c>
      <c r="H51" s="24">
        <f t="shared" si="10"/>
        <v>2969.17</v>
      </c>
      <c r="I51" s="24">
        <v>989.73</v>
      </c>
      <c r="J51" s="24">
        <v>1016</v>
      </c>
      <c r="K51" s="39">
        <v>957.26</v>
      </c>
      <c r="L51" s="24">
        <v>6033.65</v>
      </c>
      <c r="M51" s="40">
        <f t="shared" si="6"/>
        <v>-21.3883308187605</v>
      </c>
      <c r="N51" s="24">
        <v>747</v>
      </c>
      <c r="O51" s="39">
        <f t="shared" si="7"/>
        <v>-26.4763779527559</v>
      </c>
      <c r="P51" s="39">
        <v>782</v>
      </c>
      <c r="Q51" s="39">
        <f t="shared" si="8"/>
        <v>-18.3085055261893</v>
      </c>
      <c r="R51" s="22">
        <v>1</v>
      </c>
      <c r="S51" s="48">
        <f t="shared" si="0"/>
        <v>7.82</v>
      </c>
    </row>
    <row r="52" ht="21.35" customHeight="1" spans="1:19">
      <c r="A52" s="74">
        <v>46</v>
      </c>
      <c r="B52" s="75" t="s">
        <v>78</v>
      </c>
      <c r="C52" s="74" t="s">
        <v>31</v>
      </c>
      <c r="D52" s="74" t="s">
        <v>24</v>
      </c>
      <c r="E52" s="22">
        <v>22550</v>
      </c>
      <c r="F52" s="24">
        <v>7641</v>
      </c>
      <c r="G52" s="24">
        <v>5541</v>
      </c>
      <c r="H52" s="24">
        <f t="shared" si="10"/>
        <v>2100</v>
      </c>
      <c r="I52" s="24">
        <v>700</v>
      </c>
      <c r="J52" s="24">
        <v>665</v>
      </c>
      <c r="K52" s="39">
        <v>633</v>
      </c>
      <c r="L52" s="24">
        <v>5397.798</v>
      </c>
      <c r="M52" s="40">
        <f t="shared" si="6"/>
        <v>-2.58440714672442</v>
      </c>
      <c r="N52" s="24">
        <v>715</v>
      </c>
      <c r="O52" s="39">
        <f t="shared" si="7"/>
        <v>7.5187969924812</v>
      </c>
      <c r="P52" s="39">
        <v>513</v>
      </c>
      <c r="Q52" s="39">
        <f t="shared" si="8"/>
        <v>-18.957345971564</v>
      </c>
      <c r="R52" s="22">
        <v>1</v>
      </c>
      <c r="S52" s="48">
        <f t="shared" si="0"/>
        <v>5.13</v>
      </c>
    </row>
    <row r="53" ht="21.35" customHeight="1" spans="1:19">
      <c r="A53" s="74">
        <v>47</v>
      </c>
      <c r="B53" s="75" t="s">
        <v>79</v>
      </c>
      <c r="C53" s="74" t="s">
        <v>18</v>
      </c>
      <c r="D53" s="74" t="s">
        <v>22</v>
      </c>
      <c r="E53" s="22">
        <v>2500</v>
      </c>
      <c r="F53" s="24">
        <v>964</v>
      </c>
      <c r="G53" s="24">
        <v>964</v>
      </c>
      <c r="H53" s="24">
        <f t="shared" si="10"/>
        <v>0</v>
      </c>
      <c r="I53" s="24">
        <v>0</v>
      </c>
      <c r="J53" s="24">
        <v>0</v>
      </c>
      <c r="K53" s="43">
        <v>0</v>
      </c>
      <c r="L53" s="24">
        <v>779.758</v>
      </c>
      <c r="M53" s="40">
        <f t="shared" si="6"/>
        <v>-19.1122406639004</v>
      </c>
      <c r="N53" s="24">
        <v>115</v>
      </c>
      <c r="O53" s="39" t="e">
        <f t="shared" si="7"/>
        <v>#DIV/0!</v>
      </c>
      <c r="P53" s="43">
        <v>115.598</v>
      </c>
      <c r="Q53" s="39" t="s">
        <v>75</v>
      </c>
      <c r="R53" s="22">
        <v>1</v>
      </c>
      <c r="S53" s="48">
        <f t="shared" si="0"/>
        <v>1.15598</v>
      </c>
    </row>
    <row r="54" ht="21.35" customHeight="1" spans="1:19">
      <c r="A54" s="74">
        <v>48</v>
      </c>
      <c r="B54" s="75" t="s">
        <v>80</v>
      </c>
      <c r="C54" s="74" t="s">
        <v>27</v>
      </c>
      <c r="D54" s="74" t="s">
        <v>24</v>
      </c>
      <c r="E54" s="22">
        <v>16000</v>
      </c>
      <c r="F54" s="24">
        <v>7068.222</v>
      </c>
      <c r="G54" s="24">
        <v>5402.292</v>
      </c>
      <c r="H54" s="24">
        <v>1665.93</v>
      </c>
      <c r="I54" s="24">
        <v>550.31</v>
      </c>
      <c r="J54" s="24">
        <v>678.636</v>
      </c>
      <c r="K54" s="43">
        <v>369</v>
      </c>
      <c r="L54" s="24">
        <v>4088.028</v>
      </c>
      <c r="M54" s="40">
        <f t="shared" si="6"/>
        <v>-24.327896381758</v>
      </c>
      <c r="N54" s="24">
        <v>463.428</v>
      </c>
      <c r="O54" s="39">
        <f t="shared" si="7"/>
        <v>-31.7118455254363</v>
      </c>
      <c r="P54" s="39">
        <v>518.57</v>
      </c>
      <c r="Q54" s="39">
        <f t="shared" si="8"/>
        <v>40.5338753387534</v>
      </c>
      <c r="R54" s="22">
        <v>1</v>
      </c>
      <c r="S54" s="48">
        <f t="shared" si="0"/>
        <v>5.1857</v>
      </c>
    </row>
    <row r="55" ht="21.35" customHeight="1" spans="1:19">
      <c r="A55" s="74">
        <v>49</v>
      </c>
      <c r="B55" s="75" t="s">
        <v>81</v>
      </c>
      <c r="C55" s="74" t="s">
        <v>50</v>
      </c>
      <c r="D55" s="74" t="s">
        <v>24</v>
      </c>
      <c r="E55" s="22">
        <v>16800</v>
      </c>
      <c r="F55" s="24">
        <v>4372.795</v>
      </c>
      <c r="G55" s="23">
        <v>3180.555</v>
      </c>
      <c r="H55" s="24">
        <f t="shared" ref="H55:H57" si="11">F55-G55</f>
        <v>1192.24</v>
      </c>
      <c r="I55" s="24">
        <v>397.41</v>
      </c>
      <c r="J55" s="24">
        <v>438.305</v>
      </c>
      <c r="K55" s="39">
        <v>451.745</v>
      </c>
      <c r="L55" s="24">
        <v>2936.08</v>
      </c>
      <c r="M55" s="40">
        <f t="shared" si="6"/>
        <v>-7.6865515609697</v>
      </c>
      <c r="N55" s="24">
        <v>290.5</v>
      </c>
      <c r="O55" s="39">
        <f t="shared" si="7"/>
        <v>-33.7219516090394</v>
      </c>
      <c r="P55" s="39">
        <v>351</v>
      </c>
      <c r="Q55" s="39">
        <f t="shared" si="8"/>
        <v>-22.301298298819</v>
      </c>
      <c r="R55" s="22">
        <v>1</v>
      </c>
      <c r="S55" s="48">
        <f t="shared" si="0"/>
        <v>3.51</v>
      </c>
    </row>
    <row r="56" ht="21.35" customHeight="1" spans="1:19">
      <c r="A56" s="74">
        <v>50</v>
      </c>
      <c r="B56" s="75" t="s">
        <v>82</v>
      </c>
      <c r="C56" s="74" t="s">
        <v>50</v>
      </c>
      <c r="D56" s="74" t="s">
        <v>24</v>
      </c>
      <c r="E56" s="22">
        <v>36000</v>
      </c>
      <c r="F56" s="24">
        <v>6326</v>
      </c>
      <c r="G56" s="24">
        <v>2425</v>
      </c>
      <c r="H56" s="24">
        <f t="shared" si="11"/>
        <v>3901</v>
      </c>
      <c r="I56" s="24">
        <v>1300.211</v>
      </c>
      <c r="J56" s="24">
        <v>1117</v>
      </c>
      <c r="K56" s="39">
        <v>1321.32</v>
      </c>
      <c r="L56" s="24">
        <v>8867</v>
      </c>
      <c r="M56" s="40">
        <f t="shared" si="6"/>
        <v>265.649484536082</v>
      </c>
      <c r="N56" s="24">
        <v>1031</v>
      </c>
      <c r="O56" s="39">
        <f t="shared" si="7"/>
        <v>-7.69919427036705</v>
      </c>
      <c r="P56" s="39">
        <v>1361</v>
      </c>
      <c r="Q56" s="39">
        <f t="shared" si="8"/>
        <v>3.0030575485121</v>
      </c>
      <c r="R56" s="22">
        <v>1</v>
      </c>
      <c r="S56" s="48">
        <f t="shared" si="0"/>
        <v>13.61</v>
      </c>
    </row>
    <row r="57" ht="21.35" customHeight="1" spans="1:19">
      <c r="A57" s="74">
        <v>51</v>
      </c>
      <c r="B57" s="75" t="s">
        <v>83</v>
      </c>
      <c r="C57" s="74" t="s">
        <v>31</v>
      </c>
      <c r="D57" s="74" t="s">
        <v>22</v>
      </c>
      <c r="E57" s="22">
        <v>25000</v>
      </c>
      <c r="F57" s="24">
        <v>1309</v>
      </c>
      <c r="G57" s="24">
        <v>378</v>
      </c>
      <c r="H57" s="24">
        <f t="shared" si="11"/>
        <v>931</v>
      </c>
      <c r="I57" s="24">
        <v>310</v>
      </c>
      <c r="J57" s="24">
        <v>151</v>
      </c>
      <c r="K57" s="39">
        <v>267</v>
      </c>
      <c r="L57" s="24">
        <v>3774</v>
      </c>
      <c r="M57" s="40">
        <f t="shared" si="6"/>
        <v>898.412698412698</v>
      </c>
      <c r="N57" s="24">
        <v>481</v>
      </c>
      <c r="O57" s="39">
        <f t="shared" si="7"/>
        <v>218.543046357616</v>
      </c>
      <c r="P57" s="39">
        <v>532</v>
      </c>
      <c r="Q57" s="39">
        <f t="shared" si="8"/>
        <v>99.250936329588</v>
      </c>
      <c r="R57" s="22">
        <v>1</v>
      </c>
      <c r="S57" s="48">
        <f t="shared" si="0"/>
        <v>5.32</v>
      </c>
    </row>
    <row r="58" ht="21.35" customHeight="1" spans="1:19">
      <c r="A58" s="74">
        <v>52</v>
      </c>
      <c r="B58" s="75" t="s">
        <v>84</v>
      </c>
      <c r="C58" s="74" t="s">
        <v>27</v>
      </c>
      <c r="D58" s="74" t="s">
        <v>24</v>
      </c>
      <c r="E58" s="22">
        <v>20000</v>
      </c>
      <c r="F58" s="24">
        <v>6419.028</v>
      </c>
      <c r="G58" s="24">
        <v>4696.758</v>
      </c>
      <c r="H58" s="24">
        <v>1722.27</v>
      </c>
      <c r="I58" s="24">
        <v>617.67</v>
      </c>
      <c r="J58" s="24">
        <v>525.756</v>
      </c>
      <c r="K58" s="39">
        <v>625.812</v>
      </c>
      <c r="L58" s="24">
        <v>4082.628</v>
      </c>
      <c r="M58" s="40">
        <f t="shared" si="6"/>
        <v>-13.0756151370797</v>
      </c>
      <c r="N58" s="24">
        <v>479.16</v>
      </c>
      <c r="O58" s="39">
        <f t="shared" si="7"/>
        <v>-8.86266633191061</v>
      </c>
      <c r="P58" s="39">
        <v>580.206</v>
      </c>
      <c r="Q58" s="39">
        <f t="shared" si="8"/>
        <v>-7.28749209027631</v>
      </c>
      <c r="R58" s="22">
        <v>1</v>
      </c>
      <c r="S58" s="48">
        <f t="shared" si="0"/>
        <v>5.80206</v>
      </c>
    </row>
    <row r="59" ht="21.35" customHeight="1" spans="1:19">
      <c r="A59" s="74">
        <v>53</v>
      </c>
      <c r="B59" s="75" t="s">
        <v>85</v>
      </c>
      <c r="C59" s="74" t="s">
        <v>50</v>
      </c>
      <c r="D59" s="74" t="s">
        <v>24</v>
      </c>
      <c r="E59" s="22">
        <v>66500</v>
      </c>
      <c r="F59" s="24">
        <v>21721</v>
      </c>
      <c r="G59" s="24">
        <v>16089</v>
      </c>
      <c r="H59" s="24">
        <f t="shared" ref="H59:H61" si="12">F59-G59</f>
        <v>5632</v>
      </c>
      <c r="I59" s="24">
        <v>1877</v>
      </c>
      <c r="J59" s="24">
        <v>1822</v>
      </c>
      <c r="K59" s="39">
        <v>0</v>
      </c>
      <c r="L59" s="24">
        <v>14372.6</v>
      </c>
      <c r="M59" s="40">
        <f t="shared" si="6"/>
        <v>-10.668158369072</v>
      </c>
      <c r="N59" s="24">
        <v>1872</v>
      </c>
      <c r="O59" s="39">
        <f t="shared" si="7"/>
        <v>2.74423710208562</v>
      </c>
      <c r="P59" s="43">
        <v>2136</v>
      </c>
      <c r="Q59" s="39" t="s">
        <v>75</v>
      </c>
      <c r="R59" s="22">
        <v>1</v>
      </c>
      <c r="S59" s="48">
        <f t="shared" si="0"/>
        <v>21.36</v>
      </c>
    </row>
    <row r="60" ht="21.35" customHeight="1" spans="1:19">
      <c r="A60" s="74">
        <v>54</v>
      </c>
      <c r="B60" s="75" t="s">
        <v>86</v>
      </c>
      <c r="C60" s="74" t="s">
        <v>87</v>
      </c>
      <c r="D60" s="74" t="s">
        <v>28</v>
      </c>
      <c r="E60" s="22">
        <v>25000</v>
      </c>
      <c r="F60" s="24">
        <v>9713</v>
      </c>
      <c r="G60" s="24">
        <v>5137</v>
      </c>
      <c r="H60" s="24">
        <f t="shared" si="12"/>
        <v>4576</v>
      </c>
      <c r="I60" s="24">
        <v>1525</v>
      </c>
      <c r="J60" s="24">
        <v>1677</v>
      </c>
      <c r="K60" s="43">
        <v>1272.1</v>
      </c>
      <c r="L60" s="24">
        <v>13212.558</v>
      </c>
      <c r="M60" s="40">
        <f t="shared" si="6"/>
        <v>157.203776523263</v>
      </c>
      <c r="N60" s="24">
        <v>1774</v>
      </c>
      <c r="O60" s="39">
        <f t="shared" si="7"/>
        <v>5.78413834227788</v>
      </c>
      <c r="P60" s="43">
        <v>580</v>
      </c>
      <c r="Q60" s="39" t="s">
        <v>75</v>
      </c>
      <c r="R60" s="22">
        <v>1</v>
      </c>
      <c r="S60" s="48">
        <f t="shared" si="0"/>
        <v>5.8</v>
      </c>
    </row>
    <row r="61" ht="21.35" customHeight="1" spans="1:19">
      <c r="A61" s="74">
        <v>55</v>
      </c>
      <c r="B61" s="75" t="s">
        <v>88</v>
      </c>
      <c r="C61" s="74" t="s">
        <v>87</v>
      </c>
      <c r="D61" s="74" t="s">
        <v>24</v>
      </c>
      <c r="E61" s="22">
        <v>16000</v>
      </c>
      <c r="F61" s="24">
        <v>3971</v>
      </c>
      <c r="G61" s="24">
        <v>3025.41</v>
      </c>
      <c r="H61" s="24">
        <f t="shared" si="12"/>
        <v>945.59</v>
      </c>
      <c r="I61" s="24">
        <v>325.86</v>
      </c>
      <c r="J61" s="24">
        <v>311.08</v>
      </c>
      <c r="K61" s="39">
        <v>358.43</v>
      </c>
      <c r="L61" s="24">
        <v>1492</v>
      </c>
      <c r="M61" s="40">
        <f t="shared" si="6"/>
        <v>-50.6843700523235</v>
      </c>
      <c r="N61" s="24">
        <v>150.08</v>
      </c>
      <c r="O61" s="39">
        <f t="shared" si="7"/>
        <v>-51.7551755175517</v>
      </c>
      <c r="P61" s="39">
        <v>469.45</v>
      </c>
      <c r="Q61" s="39">
        <f t="shared" si="8"/>
        <v>30.9739698127947</v>
      </c>
      <c r="R61" s="22">
        <v>1</v>
      </c>
      <c r="S61" s="48">
        <f t="shared" si="0"/>
        <v>4.6945</v>
      </c>
    </row>
    <row r="62" ht="21.35" customHeight="1" spans="1:19">
      <c r="A62" s="74">
        <v>56</v>
      </c>
      <c r="B62" s="75" t="s">
        <v>89</v>
      </c>
      <c r="C62" s="74" t="s">
        <v>27</v>
      </c>
      <c r="D62" s="74" t="s">
        <v>24</v>
      </c>
      <c r="E62" s="22">
        <v>18000</v>
      </c>
      <c r="F62" s="24">
        <v>6629.7</v>
      </c>
      <c r="G62" s="24">
        <v>4416.06</v>
      </c>
      <c r="H62" s="24">
        <v>2213.64</v>
      </c>
      <c r="I62" s="24">
        <v>785</v>
      </c>
      <c r="J62" s="24">
        <v>709.5</v>
      </c>
      <c r="K62" s="39">
        <v>739</v>
      </c>
      <c r="L62" s="24">
        <v>5542.02</v>
      </c>
      <c r="M62" s="40">
        <f t="shared" si="6"/>
        <v>25.4969361829323</v>
      </c>
      <c r="N62" s="24">
        <v>668.58</v>
      </c>
      <c r="O62" s="39">
        <f t="shared" si="7"/>
        <v>-5.76744186046511</v>
      </c>
      <c r="P62" s="39">
        <v>711</v>
      </c>
      <c r="Q62" s="39">
        <f t="shared" si="8"/>
        <v>-3.78890392422192</v>
      </c>
      <c r="R62" s="22">
        <v>1</v>
      </c>
      <c r="S62" s="48">
        <f t="shared" si="0"/>
        <v>7.11</v>
      </c>
    </row>
    <row r="63" s="8" customFormat="1" ht="21.35" customHeight="1" spans="1:20">
      <c r="A63" s="74">
        <v>57</v>
      </c>
      <c r="B63" s="75" t="s">
        <v>90</v>
      </c>
      <c r="C63" s="74" t="s">
        <v>50</v>
      </c>
      <c r="D63" s="74" t="s">
        <v>24</v>
      </c>
      <c r="E63" s="22">
        <v>40000</v>
      </c>
      <c r="F63" s="24">
        <v>13332</v>
      </c>
      <c r="G63" s="24">
        <v>9547</v>
      </c>
      <c r="H63" s="24">
        <f t="shared" ref="H63:H84" si="13">F63-G63</f>
        <v>3785</v>
      </c>
      <c r="I63" s="24">
        <v>1199</v>
      </c>
      <c r="J63" s="24">
        <v>1042</v>
      </c>
      <c r="K63" s="39">
        <v>1384.24</v>
      </c>
      <c r="L63" s="24">
        <v>9573</v>
      </c>
      <c r="M63" s="40">
        <f t="shared" si="6"/>
        <v>0.272336859746517</v>
      </c>
      <c r="N63" s="24">
        <v>1187</v>
      </c>
      <c r="O63" s="39">
        <f t="shared" si="7"/>
        <v>13.915547024952</v>
      </c>
      <c r="P63" s="43">
        <v>1077</v>
      </c>
      <c r="Q63" s="39">
        <f t="shared" si="8"/>
        <v>-22.1955730220193</v>
      </c>
      <c r="R63" s="22">
        <v>1</v>
      </c>
      <c r="S63" s="48">
        <f t="shared" si="0"/>
        <v>10.77</v>
      </c>
      <c r="T63" s="5"/>
    </row>
    <row r="64" ht="21.35" customHeight="1" spans="1:19">
      <c r="A64" s="74">
        <v>58</v>
      </c>
      <c r="B64" s="75" t="s">
        <v>91</v>
      </c>
      <c r="C64" s="74" t="s">
        <v>47</v>
      </c>
      <c r="D64" s="74" t="s">
        <v>24</v>
      </c>
      <c r="E64" s="22">
        <v>18000</v>
      </c>
      <c r="F64" s="24">
        <v>5630</v>
      </c>
      <c r="G64" s="24">
        <v>4242</v>
      </c>
      <c r="H64" s="24">
        <f t="shared" si="13"/>
        <v>1388</v>
      </c>
      <c r="I64" s="24">
        <v>463</v>
      </c>
      <c r="J64" s="24">
        <v>411</v>
      </c>
      <c r="K64" s="39">
        <v>589</v>
      </c>
      <c r="L64" s="24">
        <v>4116.462</v>
      </c>
      <c r="M64" s="40">
        <f t="shared" si="6"/>
        <v>-2.95940594059405</v>
      </c>
      <c r="N64" s="24">
        <v>423</v>
      </c>
      <c r="O64" s="39">
        <f t="shared" si="7"/>
        <v>2.91970802919708</v>
      </c>
      <c r="P64" s="39">
        <v>738</v>
      </c>
      <c r="Q64" s="39">
        <f t="shared" si="8"/>
        <v>25.2971137521222</v>
      </c>
      <c r="R64" s="22">
        <v>1</v>
      </c>
      <c r="S64" s="48">
        <f t="shared" si="0"/>
        <v>7.38</v>
      </c>
    </row>
    <row r="65" ht="21.35" customHeight="1" spans="1:19">
      <c r="A65" s="74">
        <v>59</v>
      </c>
      <c r="B65" s="75" t="s">
        <v>92</v>
      </c>
      <c r="C65" s="74" t="s">
        <v>47</v>
      </c>
      <c r="D65" s="74" t="s">
        <v>43</v>
      </c>
      <c r="E65" s="22">
        <v>110000</v>
      </c>
      <c r="F65" s="24">
        <v>39949.573</v>
      </c>
      <c r="G65" s="24">
        <v>30282.978</v>
      </c>
      <c r="H65" s="24">
        <f t="shared" si="13"/>
        <v>9666.595</v>
      </c>
      <c r="I65" s="24">
        <v>3222.1983</v>
      </c>
      <c r="J65" s="24">
        <v>3566.535</v>
      </c>
      <c r="K65" s="39">
        <v>3553.785</v>
      </c>
      <c r="L65" s="24">
        <v>28523</v>
      </c>
      <c r="M65" s="40">
        <f t="shared" si="6"/>
        <v>-5.81177320143349</v>
      </c>
      <c r="N65" s="24">
        <v>3865.083</v>
      </c>
      <c r="O65" s="39">
        <f t="shared" si="7"/>
        <v>8.37081368891656</v>
      </c>
      <c r="P65" s="39">
        <v>4070</v>
      </c>
      <c r="Q65" s="39">
        <f t="shared" si="8"/>
        <v>14.5257802596387</v>
      </c>
      <c r="R65" s="22">
        <v>1</v>
      </c>
      <c r="S65" s="48">
        <f t="shared" si="0"/>
        <v>40.7</v>
      </c>
    </row>
    <row r="66" ht="21.35" customHeight="1" spans="1:19">
      <c r="A66" s="74">
        <v>60</v>
      </c>
      <c r="B66" s="75" t="s">
        <v>93</v>
      </c>
      <c r="C66" s="74" t="s">
        <v>47</v>
      </c>
      <c r="D66" s="74" t="s">
        <v>43</v>
      </c>
      <c r="E66" s="22">
        <v>263000</v>
      </c>
      <c r="F66" s="24">
        <v>31035</v>
      </c>
      <c r="G66" s="24">
        <v>22173</v>
      </c>
      <c r="H66" s="24">
        <f t="shared" si="13"/>
        <v>8862</v>
      </c>
      <c r="I66" s="24">
        <v>2954</v>
      </c>
      <c r="J66" s="24">
        <v>3085</v>
      </c>
      <c r="K66" s="39">
        <v>2553</v>
      </c>
      <c r="L66" s="24">
        <v>25077.712</v>
      </c>
      <c r="M66" s="40">
        <f t="shared" si="6"/>
        <v>13.1002209894917</v>
      </c>
      <c r="N66" s="24">
        <v>3543</v>
      </c>
      <c r="O66" s="39">
        <f t="shared" si="7"/>
        <v>14.8460291734198</v>
      </c>
      <c r="P66" s="39">
        <v>3457</v>
      </c>
      <c r="Q66" s="39">
        <f t="shared" si="8"/>
        <v>35.4093223658441</v>
      </c>
      <c r="R66" s="22">
        <v>1</v>
      </c>
      <c r="S66" s="48">
        <f t="shared" si="0"/>
        <v>34.57</v>
      </c>
    </row>
    <row r="67" ht="21.35" customHeight="1" spans="1:19">
      <c r="A67" s="74">
        <v>61</v>
      </c>
      <c r="B67" s="75" t="s">
        <v>94</v>
      </c>
      <c r="C67" s="74" t="s">
        <v>47</v>
      </c>
      <c r="D67" s="74" t="s">
        <v>22</v>
      </c>
      <c r="E67" s="22">
        <v>189000</v>
      </c>
      <c r="F67" s="24">
        <v>70161</v>
      </c>
      <c r="G67" s="24">
        <v>58611</v>
      </c>
      <c r="H67" s="24">
        <f t="shared" si="13"/>
        <v>11550</v>
      </c>
      <c r="I67" s="24">
        <v>3850</v>
      </c>
      <c r="J67" s="24">
        <v>3460</v>
      </c>
      <c r="K67" s="39">
        <v>4060</v>
      </c>
      <c r="L67" s="24">
        <v>30425</v>
      </c>
      <c r="M67" s="40">
        <f t="shared" si="6"/>
        <v>-48.0899489856853</v>
      </c>
      <c r="N67" s="24">
        <v>3218</v>
      </c>
      <c r="O67" s="39">
        <f t="shared" si="7"/>
        <v>-6.99421965317919</v>
      </c>
      <c r="P67" s="39">
        <v>4087.08</v>
      </c>
      <c r="Q67" s="39">
        <f t="shared" si="8"/>
        <v>0.666995073891624</v>
      </c>
      <c r="R67" s="22">
        <v>1</v>
      </c>
      <c r="S67" s="48">
        <f t="shared" si="0"/>
        <v>40.8708</v>
      </c>
    </row>
    <row r="68" ht="21.35" customHeight="1" spans="1:19">
      <c r="A68" s="74">
        <v>62</v>
      </c>
      <c r="B68" s="75" t="s">
        <v>95</v>
      </c>
      <c r="C68" s="74" t="s">
        <v>47</v>
      </c>
      <c r="D68" s="74" t="s">
        <v>22</v>
      </c>
      <c r="E68" s="22">
        <v>119500</v>
      </c>
      <c r="F68" s="24">
        <v>32308.188</v>
      </c>
      <c r="G68" s="24">
        <v>25739.0584</v>
      </c>
      <c r="H68" s="24">
        <f t="shared" si="13"/>
        <v>6569.1296</v>
      </c>
      <c r="I68" s="24">
        <v>2189</v>
      </c>
      <c r="J68" s="24">
        <v>2488</v>
      </c>
      <c r="K68" s="39">
        <v>2558.8288</v>
      </c>
      <c r="L68" s="24">
        <v>27130</v>
      </c>
      <c r="M68" s="40">
        <f t="shared" si="6"/>
        <v>5.40401120500973</v>
      </c>
      <c r="N68" s="24">
        <v>3275</v>
      </c>
      <c r="O68" s="39">
        <f t="shared" si="7"/>
        <v>31.6318327974276</v>
      </c>
      <c r="P68" s="39">
        <v>2693</v>
      </c>
      <c r="Q68" s="39">
        <f t="shared" si="8"/>
        <v>5.243461383583</v>
      </c>
      <c r="R68" s="22">
        <v>1</v>
      </c>
      <c r="S68" s="48">
        <f t="shared" si="0"/>
        <v>26.93</v>
      </c>
    </row>
    <row r="69" ht="21.35" customHeight="1" spans="1:19">
      <c r="A69" s="74">
        <v>63</v>
      </c>
      <c r="B69" s="75" t="s">
        <v>96</v>
      </c>
      <c r="C69" s="74" t="s">
        <v>47</v>
      </c>
      <c r="D69" s="74" t="s">
        <v>22</v>
      </c>
      <c r="E69" s="22">
        <v>40000</v>
      </c>
      <c r="F69" s="24">
        <v>19241</v>
      </c>
      <c r="G69" s="24">
        <v>14233</v>
      </c>
      <c r="H69" s="24">
        <f t="shared" si="13"/>
        <v>5008</v>
      </c>
      <c r="I69" s="24">
        <v>1669</v>
      </c>
      <c r="J69" s="24">
        <v>1783</v>
      </c>
      <c r="K69" s="39">
        <v>1766</v>
      </c>
      <c r="L69" s="24">
        <v>17259.704</v>
      </c>
      <c r="M69" s="40">
        <f t="shared" si="6"/>
        <v>21.2653973160964</v>
      </c>
      <c r="N69" s="24">
        <v>768</v>
      </c>
      <c r="O69" s="39">
        <f t="shared" si="7"/>
        <v>-56.926528323051</v>
      </c>
      <c r="P69" s="39">
        <v>309</v>
      </c>
      <c r="Q69" s="39">
        <f t="shared" si="8"/>
        <v>-82.5028312570781</v>
      </c>
      <c r="R69" s="22">
        <v>1</v>
      </c>
      <c r="S69" s="48">
        <f t="shared" ref="S69:S132" si="14">P69*0.01</f>
        <v>3.09</v>
      </c>
    </row>
    <row r="70" ht="21.35" customHeight="1" spans="1:19">
      <c r="A70" s="74">
        <v>64</v>
      </c>
      <c r="B70" s="75" t="s">
        <v>97</v>
      </c>
      <c r="C70" s="74" t="s">
        <v>47</v>
      </c>
      <c r="D70" s="74" t="s">
        <v>22</v>
      </c>
      <c r="E70" s="22">
        <v>31500</v>
      </c>
      <c r="F70" s="24">
        <v>5558</v>
      </c>
      <c r="G70" s="24">
        <v>3610</v>
      </c>
      <c r="H70" s="24">
        <f t="shared" si="13"/>
        <v>1948</v>
      </c>
      <c r="I70" s="24">
        <v>640</v>
      </c>
      <c r="J70" s="24">
        <v>711</v>
      </c>
      <c r="K70" s="39">
        <v>627.02</v>
      </c>
      <c r="L70" s="24">
        <v>4724.808</v>
      </c>
      <c r="M70" s="40">
        <f t="shared" si="6"/>
        <v>30.881108033241</v>
      </c>
      <c r="N70" s="24">
        <v>619</v>
      </c>
      <c r="O70" s="39">
        <f t="shared" si="7"/>
        <v>-12.9395218002813</v>
      </c>
      <c r="P70" s="39">
        <v>683.73</v>
      </c>
      <c r="Q70" s="39">
        <f t="shared" si="8"/>
        <v>9.0443686006826</v>
      </c>
      <c r="R70" s="22">
        <v>1</v>
      </c>
      <c r="S70" s="48">
        <f t="shared" si="14"/>
        <v>6.8373</v>
      </c>
    </row>
    <row r="71" ht="21.35" customHeight="1" spans="1:19">
      <c r="A71" s="74">
        <v>65</v>
      </c>
      <c r="B71" s="75" t="s">
        <v>98</v>
      </c>
      <c r="C71" s="74" t="s">
        <v>31</v>
      </c>
      <c r="D71" s="74" t="s">
        <v>22</v>
      </c>
      <c r="E71" s="22">
        <v>31500</v>
      </c>
      <c r="F71" s="24">
        <v>12246</v>
      </c>
      <c r="G71" s="24">
        <v>9172</v>
      </c>
      <c r="H71" s="24">
        <f t="shared" si="13"/>
        <v>3074</v>
      </c>
      <c r="I71" s="24">
        <v>1024</v>
      </c>
      <c r="J71" s="24">
        <v>1079</v>
      </c>
      <c r="K71" s="39">
        <v>1085.172</v>
      </c>
      <c r="L71" s="24">
        <v>9793.608</v>
      </c>
      <c r="M71" s="40">
        <f t="shared" si="6"/>
        <v>6.77723506323594</v>
      </c>
      <c r="N71" s="24">
        <v>1269</v>
      </c>
      <c r="O71" s="39">
        <f t="shared" si="7"/>
        <v>17.6088971269694</v>
      </c>
      <c r="P71" s="39">
        <v>1258</v>
      </c>
      <c r="Q71" s="39">
        <f t="shared" si="8"/>
        <v>15.9263232003774</v>
      </c>
      <c r="R71" s="22">
        <v>1</v>
      </c>
      <c r="S71" s="48">
        <f t="shared" si="14"/>
        <v>12.58</v>
      </c>
    </row>
    <row r="72" ht="21.35" customHeight="1" spans="1:19">
      <c r="A72" s="74">
        <v>66</v>
      </c>
      <c r="B72" s="75" t="s">
        <v>99</v>
      </c>
      <c r="C72" s="74" t="s">
        <v>31</v>
      </c>
      <c r="D72" s="74" t="s">
        <v>22</v>
      </c>
      <c r="E72" s="22">
        <v>20000</v>
      </c>
      <c r="F72" s="24">
        <v>5455</v>
      </c>
      <c r="G72" s="24">
        <v>3534</v>
      </c>
      <c r="H72" s="24">
        <f t="shared" si="13"/>
        <v>1921</v>
      </c>
      <c r="I72" s="24">
        <v>640</v>
      </c>
      <c r="J72" s="24">
        <v>516.12</v>
      </c>
      <c r="K72" s="39">
        <v>661.32</v>
      </c>
      <c r="L72" s="24">
        <v>4715.04</v>
      </c>
      <c r="M72" s="40">
        <f t="shared" ref="M72:M103" si="15">(L72-G72)/G72*100</f>
        <v>33.4193548387097</v>
      </c>
      <c r="N72" s="24">
        <v>481.8</v>
      </c>
      <c r="O72" s="39">
        <f t="shared" ref="O72:O103" si="16">(N72-J72)/J72*100</f>
        <v>-6.64961636828644</v>
      </c>
      <c r="P72" s="39">
        <v>378.8</v>
      </c>
      <c r="Q72" s="39">
        <f t="shared" ref="Q72:Q103" si="17">(P72-K72)/K72*100</f>
        <v>-42.720619367326</v>
      </c>
      <c r="R72" s="22">
        <v>1</v>
      </c>
      <c r="S72" s="48">
        <f t="shared" si="14"/>
        <v>3.788</v>
      </c>
    </row>
    <row r="73" ht="21.35" customHeight="1" spans="1:19">
      <c r="A73" s="74">
        <v>67</v>
      </c>
      <c r="B73" s="75" t="s">
        <v>100</v>
      </c>
      <c r="C73" s="74" t="s">
        <v>47</v>
      </c>
      <c r="D73" s="74" t="s">
        <v>22</v>
      </c>
      <c r="E73" s="22">
        <v>26310</v>
      </c>
      <c r="F73" s="24">
        <v>9267</v>
      </c>
      <c r="G73" s="24">
        <v>7621</v>
      </c>
      <c r="H73" s="24">
        <f t="shared" si="13"/>
        <v>1646</v>
      </c>
      <c r="I73" s="24">
        <v>549</v>
      </c>
      <c r="J73" s="24">
        <v>26</v>
      </c>
      <c r="K73" s="39">
        <v>408.7</v>
      </c>
      <c r="L73" s="24">
        <v>12168.0384</v>
      </c>
      <c r="M73" s="40">
        <f t="shared" si="15"/>
        <v>59.6645899488256</v>
      </c>
      <c r="N73" s="24">
        <v>1483</v>
      </c>
      <c r="O73" s="39">
        <f t="shared" si="16"/>
        <v>5603.84615384615</v>
      </c>
      <c r="P73" s="39">
        <v>1445.72</v>
      </c>
      <c r="Q73" s="39">
        <f t="shared" si="17"/>
        <v>253.736236848544</v>
      </c>
      <c r="R73" s="22">
        <v>1</v>
      </c>
      <c r="S73" s="48">
        <f t="shared" si="14"/>
        <v>14.4572</v>
      </c>
    </row>
    <row r="74" ht="21.35" customHeight="1" spans="1:19">
      <c r="A74" s="74">
        <v>68</v>
      </c>
      <c r="B74" s="75" t="s">
        <v>101</v>
      </c>
      <c r="C74" s="74" t="s">
        <v>47</v>
      </c>
      <c r="D74" s="74" t="s">
        <v>22</v>
      </c>
      <c r="E74" s="22">
        <v>35000</v>
      </c>
      <c r="F74" s="24">
        <v>9944</v>
      </c>
      <c r="G74" s="24">
        <v>8693</v>
      </c>
      <c r="H74" s="24">
        <f t="shared" si="13"/>
        <v>1251</v>
      </c>
      <c r="I74" s="24">
        <v>417</v>
      </c>
      <c r="J74" s="24">
        <v>2.3</v>
      </c>
      <c r="K74" s="39">
        <v>2.76</v>
      </c>
      <c r="L74" s="24">
        <v>16564.208</v>
      </c>
      <c r="M74" s="40">
        <f t="shared" si="15"/>
        <v>90.546508685149</v>
      </c>
      <c r="N74" s="24">
        <v>2136</v>
      </c>
      <c r="O74" s="39">
        <f t="shared" si="16"/>
        <v>92769.5652173913</v>
      </c>
      <c r="P74" s="39">
        <v>2296.3456</v>
      </c>
      <c r="Q74" s="39">
        <f t="shared" si="17"/>
        <v>83100.9275362319</v>
      </c>
      <c r="R74" s="22">
        <v>1</v>
      </c>
      <c r="S74" s="48">
        <f t="shared" si="14"/>
        <v>22.963456</v>
      </c>
    </row>
    <row r="75" ht="21.35" customHeight="1" spans="1:19">
      <c r="A75" s="74">
        <v>69</v>
      </c>
      <c r="B75" s="75" t="s">
        <v>102</v>
      </c>
      <c r="C75" s="74" t="s">
        <v>31</v>
      </c>
      <c r="D75" s="74" t="s">
        <v>22</v>
      </c>
      <c r="E75" s="22">
        <v>96000</v>
      </c>
      <c r="F75" s="24">
        <v>36237</v>
      </c>
      <c r="G75" s="24">
        <v>31624</v>
      </c>
      <c r="H75" s="24">
        <f t="shared" si="13"/>
        <v>4613</v>
      </c>
      <c r="I75" s="24">
        <v>1537.8</v>
      </c>
      <c r="J75" s="24">
        <v>2785</v>
      </c>
      <c r="K75" s="39">
        <v>1232.88</v>
      </c>
      <c r="L75" s="24">
        <v>37595.58</v>
      </c>
      <c r="M75" s="40">
        <f t="shared" si="15"/>
        <v>18.8830634960789</v>
      </c>
      <c r="N75" s="24">
        <v>5099</v>
      </c>
      <c r="O75" s="39">
        <f t="shared" si="16"/>
        <v>83.0879712746858</v>
      </c>
      <c r="P75" s="39">
        <v>4560</v>
      </c>
      <c r="Q75" s="39">
        <f t="shared" si="17"/>
        <v>269.865680358186</v>
      </c>
      <c r="R75" s="22">
        <v>1</v>
      </c>
      <c r="S75" s="48">
        <f t="shared" si="14"/>
        <v>45.6</v>
      </c>
    </row>
    <row r="76" ht="21.35" customHeight="1" spans="1:19">
      <c r="A76" s="74">
        <v>70</v>
      </c>
      <c r="B76" s="75" t="s">
        <v>103</v>
      </c>
      <c r="C76" s="74" t="s">
        <v>31</v>
      </c>
      <c r="D76" s="74" t="s">
        <v>22</v>
      </c>
      <c r="E76" s="22">
        <v>45000</v>
      </c>
      <c r="F76" s="24">
        <v>3338</v>
      </c>
      <c r="G76" s="24">
        <v>71.3</v>
      </c>
      <c r="H76" s="24">
        <f t="shared" si="13"/>
        <v>3266.7</v>
      </c>
      <c r="I76" s="24">
        <v>809</v>
      </c>
      <c r="J76" s="24">
        <v>289</v>
      </c>
      <c r="K76" s="39">
        <v>1513</v>
      </c>
      <c r="L76" s="24">
        <v>17680</v>
      </c>
      <c r="M76" s="40">
        <f t="shared" si="15"/>
        <v>24696.633941094</v>
      </c>
      <c r="N76" s="24">
        <v>2789</v>
      </c>
      <c r="O76" s="39">
        <f t="shared" si="16"/>
        <v>865.051903114187</v>
      </c>
      <c r="P76" s="39">
        <v>2910</v>
      </c>
      <c r="Q76" s="39">
        <f t="shared" si="17"/>
        <v>92.3331130204891</v>
      </c>
      <c r="R76" s="22">
        <v>1</v>
      </c>
      <c r="S76" s="48">
        <f t="shared" si="14"/>
        <v>29.1</v>
      </c>
    </row>
    <row r="77" ht="21.35" customHeight="1" spans="1:19">
      <c r="A77" s="74">
        <v>71</v>
      </c>
      <c r="B77" s="75" t="s">
        <v>104</v>
      </c>
      <c r="C77" s="74" t="s">
        <v>18</v>
      </c>
      <c r="D77" s="74" t="s">
        <v>24</v>
      </c>
      <c r="E77" s="22">
        <v>63000</v>
      </c>
      <c r="F77" s="24">
        <v>22013.805</v>
      </c>
      <c r="G77" s="24">
        <v>16303.485</v>
      </c>
      <c r="H77" s="24">
        <f t="shared" si="13"/>
        <v>5710.32</v>
      </c>
      <c r="I77" s="24">
        <v>1903.44</v>
      </c>
      <c r="J77" s="24">
        <v>1759.23</v>
      </c>
      <c r="K77" s="43">
        <v>2065.8</v>
      </c>
      <c r="L77" s="24">
        <v>16035.03</v>
      </c>
      <c r="M77" s="40">
        <f t="shared" si="15"/>
        <v>-1.64661113866146</v>
      </c>
      <c r="N77" s="24">
        <v>2285.91</v>
      </c>
      <c r="O77" s="39">
        <f t="shared" si="16"/>
        <v>29.938097917839</v>
      </c>
      <c r="P77" s="43">
        <v>2035.11</v>
      </c>
      <c r="Q77" s="39">
        <f t="shared" si="17"/>
        <v>-1.4856230031949</v>
      </c>
      <c r="R77" s="22">
        <v>1</v>
      </c>
      <c r="S77" s="48">
        <f t="shared" si="14"/>
        <v>20.3511</v>
      </c>
    </row>
    <row r="78" ht="21.35" customHeight="1" spans="1:19">
      <c r="A78" s="74">
        <v>72</v>
      </c>
      <c r="B78" s="75" t="s">
        <v>105</v>
      </c>
      <c r="C78" s="74" t="s">
        <v>18</v>
      </c>
      <c r="D78" s="74" t="s">
        <v>24</v>
      </c>
      <c r="E78" s="22">
        <v>16000</v>
      </c>
      <c r="F78" s="24">
        <v>5454.288</v>
      </c>
      <c r="G78" s="24">
        <v>4112.668</v>
      </c>
      <c r="H78" s="24">
        <f t="shared" si="13"/>
        <v>1341.62</v>
      </c>
      <c r="I78" s="24">
        <v>447.206666666667</v>
      </c>
      <c r="J78" s="24">
        <v>435.036</v>
      </c>
      <c r="K78" s="43">
        <v>410.172</v>
      </c>
      <c r="L78" s="24">
        <v>3720</v>
      </c>
      <c r="M78" s="40">
        <f t="shared" si="15"/>
        <v>-9.54776801823049</v>
      </c>
      <c r="N78" s="24">
        <v>486.5</v>
      </c>
      <c r="O78" s="39">
        <f t="shared" si="16"/>
        <v>11.8298255776533</v>
      </c>
      <c r="P78" s="43">
        <v>413.364</v>
      </c>
      <c r="Q78" s="39">
        <f t="shared" si="17"/>
        <v>0.778210116731505</v>
      </c>
      <c r="R78" s="22">
        <v>1</v>
      </c>
      <c r="S78" s="48">
        <f t="shared" si="14"/>
        <v>4.13364</v>
      </c>
    </row>
    <row r="79" ht="21.35" customHeight="1" spans="1:19">
      <c r="A79" s="74">
        <v>73</v>
      </c>
      <c r="B79" s="75" t="s">
        <v>106</v>
      </c>
      <c r="C79" s="74" t="s">
        <v>18</v>
      </c>
      <c r="D79" s="74" t="s">
        <v>24</v>
      </c>
      <c r="E79" s="22">
        <v>20000</v>
      </c>
      <c r="F79" s="24">
        <v>5475</v>
      </c>
      <c r="G79" s="24">
        <v>3558</v>
      </c>
      <c r="H79" s="24">
        <f t="shared" si="13"/>
        <v>1917</v>
      </c>
      <c r="I79" s="24">
        <v>639</v>
      </c>
      <c r="J79" s="24">
        <v>470</v>
      </c>
      <c r="K79" s="43">
        <v>756.0023</v>
      </c>
      <c r="L79" s="24">
        <v>3907.1122</v>
      </c>
      <c r="M79" s="40">
        <f t="shared" si="15"/>
        <v>9.81203485103991</v>
      </c>
      <c r="N79" s="24">
        <v>367</v>
      </c>
      <c r="O79" s="39">
        <f t="shared" si="16"/>
        <v>-21.9148936170213</v>
      </c>
      <c r="P79" s="43">
        <v>553.9615</v>
      </c>
      <c r="Q79" s="39">
        <f t="shared" si="17"/>
        <v>-26.7248922390845</v>
      </c>
      <c r="R79" s="22">
        <v>1</v>
      </c>
      <c r="S79" s="48">
        <f t="shared" si="14"/>
        <v>5.539615</v>
      </c>
    </row>
    <row r="80" ht="21.35" customHeight="1" spans="1:19">
      <c r="A80" s="74">
        <v>74</v>
      </c>
      <c r="B80" s="75" t="s">
        <v>107</v>
      </c>
      <c r="C80" s="74" t="s">
        <v>87</v>
      </c>
      <c r="D80" s="74" t="s">
        <v>24</v>
      </c>
      <c r="E80" s="22">
        <v>31500</v>
      </c>
      <c r="F80" s="24">
        <v>13007</v>
      </c>
      <c r="G80" s="24">
        <v>9357</v>
      </c>
      <c r="H80" s="24">
        <f t="shared" si="13"/>
        <v>3650</v>
      </c>
      <c r="I80" s="24">
        <v>1233</v>
      </c>
      <c r="J80" s="24">
        <v>1161</v>
      </c>
      <c r="K80" s="39">
        <v>1254.88</v>
      </c>
      <c r="L80" s="24">
        <v>9563</v>
      </c>
      <c r="M80" s="40">
        <f t="shared" si="15"/>
        <v>2.20156032916533</v>
      </c>
      <c r="N80" s="24">
        <v>977</v>
      </c>
      <c r="O80" s="39">
        <f t="shared" si="16"/>
        <v>-15.848406546081</v>
      </c>
      <c r="P80" s="39">
        <v>1296.24</v>
      </c>
      <c r="Q80" s="39">
        <f t="shared" si="17"/>
        <v>3.29593267882187</v>
      </c>
      <c r="R80" s="22">
        <v>1</v>
      </c>
      <c r="S80" s="48">
        <f t="shared" si="14"/>
        <v>12.9624</v>
      </c>
    </row>
    <row r="81" ht="21.35" customHeight="1" spans="1:19">
      <c r="A81" s="74">
        <v>75</v>
      </c>
      <c r="B81" s="75" t="s">
        <v>108</v>
      </c>
      <c r="C81" s="74" t="s">
        <v>87</v>
      </c>
      <c r="D81" s="74" t="s">
        <v>24</v>
      </c>
      <c r="E81" s="22">
        <v>40000</v>
      </c>
      <c r="F81" s="24">
        <v>10224</v>
      </c>
      <c r="G81" s="24">
        <v>7793</v>
      </c>
      <c r="H81" s="24">
        <f t="shared" si="13"/>
        <v>2431</v>
      </c>
      <c r="I81" s="24">
        <v>811</v>
      </c>
      <c r="J81" s="24">
        <v>625</v>
      </c>
      <c r="K81" s="39">
        <v>823</v>
      </c>
      <c r="L81" s="24">
        <v>7455</v>
      </c>
      <c r="M81" s="40">
        <f t="shared" si="15"/>
        <v>-4.3372257153856</v>
      </c>
      <c r="N81" s="24">
        <v>677</v>
      </c>
      <c r="O81" s="39">
        <f t="shared" si="16"/>
        <v>8.32</v>
      </c>
      <c r="P81" s="39">
        <v>972</v>
      </c>
      <c r="Q81" s="39">
        <f t="shared" si="17"/>
        <v>18.1044957472661</v>
      </c>
      <c r="R81" s="22">
        <v>1</v>
      </c>
      <c r="S81" s="48">
        <f t="shared" si="14"/>
        <v>9.72</v>
      </c>
    </row>
    <row r="82" ht="21.35" customHeight="1" spans="1:19">
      <c r="A82" s="74">
        <v>76</v>
      </c>
      <c r="B82" s="75" t="s">
        <v>109</v>
      </c>
      <c r="C82" s="74" t="s">
        <v>87</v>
      </c>
      <c r="D82" s="74" t="s">
        <v>24</v>
      </c>
      <c r="E82" s="22">
        <v>16000</v>
      </c>
      <c r="F82" s="24">
        <v>3858.228</v>
      </c>
      <c r="G82" s="24">
        <v>2890.536</v>
      </c>
      <c r="H82" s="24">
        <f t="shared" si="13"/>
        <v>967.692</v>
      </c>
      <c r="I82" s="24">
        <v>323</v>
      </c>
      <c r="J82" s="24">
        <v>301.422</v>
      </c>
      <c r="K82" s="39">
        <v>93.65</v>
      </c>
      <c r="L82" s="24">
        <v>3814.536</v>
      </c>
      <c r="M82" s="40">
        <f t="shared" si="15"/>
        <v>31.9663896246233</v>
      </c>
      <c r="N82" s="24">
        <v>507.144</v>
      </c>
      <c r="O82" s="39">
        <f t="shared" si="16"/>
        <v>68.250492664769</v>
      </c>
      <c r="P82" s="39">
        <v>620.862</v>
      </c>
      <c r="Q82" s="39">
        <f t="shared" si="17"/>
        <v>562.959957287774</v>
      </c>
      <c r="R82" s="22">
        <v>1</v>
      </c>
      <c r="S82" s="48">
        <f t="shared" si="14"/>
        <v>6.20862</v>
      </c>
    </row>
    <row r="83" ht="21.35" customHeight="1" spans="1:19">
      <c r="A83" s="74">
        <v>77</v>
      </c>
      <c r="B83" s="75" t="s">
        <v>110</v>
      </c>
      <c r="C83" s="74" t="s">
        <v>87</v>
      </c>
      <c r="D83" s="74" t="s">
        <v>24</v>
      </c>
      <c r="E83" s="22">
        <v>25000</v>
      </c>
      <c r="F83" s="24">
        <v>6909</v>
      </c>
      <c r="G83" s="24">
        <v>5252</v>
      </c>
      <c r="H83" s="24">
        <f t="shared" si="13"/>
        <v>1657</v>
      </c>
      <c r="I83" s="24">
        <v>582</v>
      </c>
      <c r="J83" s="24">
        <v>522.324</v>
      </c>
      <c r="K83" s="39">
        <v>509.388</v>
      </c>
      <c r="L83" s="24">
        <v>4510.014</v>
      </c>
      <c r="M83" s="40">
        <f t="shared" si="15"/>
        <v>-14.1276846915461</v>
      </c>
      <c r="N83" s="24">
        <v>515.064</v>
      </c>
      <c r="O83" s="39">
        <f t="shared" si="16"/>
        <v>-1.38994187515795</v>
      </c>
      <c r="P83" s="39">
        <v>588.46</v>
      </c>
      <c r="Q83" s="39">
        <f t="shared" si="17"/>
        <v>15.5229412549962</v>
      </c>
      <c r="R83" s="22">
        <v>1</v>
      </c>
      <c r="S83" s="48">
        <f t="shared" si="14"/>
        <v>5.8846</v>
      </c>
    </row>
    <row r="84" ht="21.35" customHeight="1" spans="1:19">
      <c r="A84" s="74">
        <v>78</v>
      </c>
      <c r="B84" s="75" t="s">
        <v>111</v>
      </c>
      <c r="C84" s="74" t="s">
        <v>62</v>
      </c>
      <c r="D84" s="74" t="s">
        <v>24</v>
      </c>
      <c r="E84" s="22">
        <v>16000</v>
      </c>
      <c r="F84" s="24">
        <v>5442.032</v>
      </c>
      <c r="G84" s="24">
        <v>3967.472</v>
      </c>
      <c r="H84" s="24">
        <f t="shared" si="13"/>
        <v>1474.56</v>
      </c>
      <c r="I84" s="24">
        <v>491</v>
      </c>
      <c r="J84" s="24">
        <v>432.302</v>
      </c>
      <c r="K84" s="39">
        <v>477.358</v>
      </c>
      <c r="L84" s="24">
        <v>4024</v>
      </c>
      <c r="M84" s="40">
        <f t="shared" si="15"/>
        <v>1.42478636270148</v>
      </c>
      <c r="N84" s="24">
        <v>490.854</v>
      </c>
      <c r="O84" s="39">
        <f t="shared" si="16"/>
        <v>13.5442352799663</v>
      </c>
      <c r="P84" s="39">
        <v>584.976</v>
      </c>
      <c r="Q84" s="39">
        <f t="shared" si="17"/>
        <v>22.5445053817051</v>
      </c>
      <c r="R84" s="22">
        <v>1</v>
      </c>
      <c r="S84" s="48">
        <f t="shared" si="14"/>
        <v>5.84976</v>
      </c>
    </row>
    <row r="85" ht="21.35" customHeight="1" spans="1:19">
      <c r="A85" s="74">
        <v>79</v>
      </c>
      <c r="B85" s="75" t="s">
        <v>112</v>
      </c>
      <c r="C85" s="74" t="s">
        <v>62</v>
      </c>
      <c r="D85" s="74" t="s">
        <v>24</v>
      </c>
      <c r="E85" s="22">
        <v>16000</v>
      </c>
      <c r="F85" s="24">
        <v>4189.43</v>
      </c>
      <c r="G85" s="24">
        <v>2919.77</v>
      </c>
      <c r="H85" s="24">
        <v>1269.66</v>
      </c>
      <c r="I85" s="24">
        <v>423.22</v>
      </c>
      <c r="J85" s="24">
        <v>310.45</v>
      </c>
      <c r="K85" s="39">
        <v>458.78</v>
      </c>
      <c r="L85" s="24">
        <v>2770.6</v>
      </c>
      <c r="M85" s="40">
        <f t="shared" si="15"/>
        <v>-5.10896406223778</v>
      </c>
      <c r="N85" s="24">
        <v>486.22</v>
      </c>
      <c r="O85" s="39">
        <f t="shared" si="16"/>
        <v>56.6178128523112</v>
      </c>
      <c r="P85" s="43">
        <v>520.73</v>
      </c>
      <c r="Q85" s="39">
        <f t="shared" si="17"/>
        <v>13.5032041501373</v>
      </c>
      <c r="R85" s="22">
        <v>1</v>
      </c>
      <c r="S85" s="48">
        <f t="shared" si="14"/>
        <v>5.2073</v>
      </c>
    </row>
    <row r="86" ht="21.35" customHeight="1" spans="1:19">
      <c r="A86" s="74">
        <v>80</v>
      </c>
      <c r="B86" s="75" t="s">
        <v>113</v>
      </c>
      <c r="C86" s="74" t="s">
        <v>62</v>
      </c>
      <c r="D86" s="74" t="s">
        <v>24</v>
      </c>
      <c r="E86" s="22">
        <v>16000</v>
      </c>
      <c r="F86" s="24">
        <v>6512.748</v>
      </c>
      <c r="G86" s="24">
        <v>4479.75</v>
      </c>
      <c r="H86" s="24">
        <v>2032.998</v>
      </c>
      <c r="I86" s="24">
        <v>677.666</v>
      </c>
      <c r="J86" s="24">
        <v>559.614</v>
      </c>
      <c r="K86" s="39">
        <v>700</v>
      </c>
      <c r="L86" s="24">
        <v>4754.112</v>
      </c>
      <c r="M86" s="40">
        <f t="shared" si="15"/>
        <v>6.12449355432781</v>
      </c>
      <c r="N86" s="24">
        <v>531.498</v>
      </c>
      <c r="O86" s="39">
        <f t="shared" si="16"/>
        <v>-5.02417737940795</v>
      </c>
      <c r="P86" s="39">
        <v>672.74</v>
      </c>
      <c r="Q86" s="39">
        <f t="shared" si="17"/>
        <v>-3.89428571428571</v>
      </c>
      <c r="R86" s="22">
        <v>1</v>
      </c>
      <c r="S86" s="48">
        <f t="shared" si="14"/>
        <v>6.7274</v>
      </c>
    </row>
    <row r="87" ht="21.35" customHeight="1" spans="1:19">
      <c r="A87" s="74">
        <v>81</v>
      </c>
      <c r="B87" s="75" t="s">
        <v>114</v>
      </c>
      <c r="C87" s="74" t="s">
        <v>62</v>
      </c>
      <c r="D87" s="74" t="s">
        <v>24</v>
      </c>
      <c r="E87" s="22">
        <v>12500</v>
      </c>
      <c r="F87" s="24">
        <v>6388.828</v>
      </c>
      <c r="G87" s="24">
        <v>4653.832</v>
      </c>
      <c r="H87" s="24">
        <v>1734.996</v>
      </c>
      <c r="I87" s="24">
        <v>578.332</v>
      </c>
      <c r="J87" s="24">
        <v>460.32</v>
      </c>
      <c r="K87" s="39">
        <v>563.088</v>
      </c>
      <c r="L87" s="24">
        <v>3560.116</v>
      </c>
      <c r="M87" s="40">
        <f t="shared" si="15"/>
        <v>-23.5014070125436</v>
      </c>
      <c r="N87" s="24">
        <v>435.672</v>
      </c>
      <c r="O87" s="39">
        <f t="shared" si="16"/>
        <v>-5.35453597497392</v>
      </c>
      <c r="P87" s="39">
        <v>537.8</v>
      </c>
      <c r="Q87" s="39">
        <f t="shared" si="17"/>
        <v>-4.49094990481062</v>
      </c>
      <c r="R87" s="22">
        <v>1</v>
      </c>
      <c r="S87" s="48">
        <f t="shared" si="14"/>
        <v>5.378</v>
      </c>
    </row>
    <row r="88" ht="21.35" customHeight="1" spans="1:19">
      <c r="A88" s="74">
        <v>82</v>
      </c>
      <c r="B88" s="75" t="s">
        <v>115</v>
      </c>
      <c r="C88" s="74" t="s">
        <v>47</v>
      </c>
      <c r="D88" s="74" t="s">
        <v>24</v>
      </c>
      <c r="E88" s="22">
        <v>95160</v>
      </c>
      <c r="F88" s="24">
        <v>9025.6894</v>
      </c>
      <c r="G88" s="24">
        <v>6602.2894</v>
      </c>
      <c r="H88" s="24">
        <f t="shared" ref="H88:H97" si="18">F88-G88</f>
        <v>2423.4</v>
      </c>
      <c r="I88" s="24">
        <v>807.8</v>
      </c>
      <c r="J88" s="24">
        <v>738.36</v>
      </c>
      <c r="K88" s="39">
        <v>0</v>
      </c>
      <c r="L88" s="24">
        <v>6468.8484</v>
      </c>
      <c r="M88" s="40">
        <f t="shared" si="15"/>
        <v>-2.02113224542989</v>
      </c>
      <c r="N88" s="24">
        <v>585.3692</v>
      </c>
      <c r="O88" s="39">
        <f t="shared" si="16"/>
        <v>-20.7203532152338</v>
      </c>
      <c r="P88" s="39">
        <v>823.9743</v>
      </c>
      <c r="Q88" s="39" t="s">
        <v>75</v>
      </c>
      <c r="R88" s="22">
        <v>1</v>
      </c>
      <c r="S88" s="48">
        <f t="shared" si="14"/>
        <v>8.239743</v>
      </c>
    </row>
    <row r="89" ht="21.35" customHeight="1" spans="1:19">
      <c r="A89" s="74">
        <v>83</v>
      </c>
      <c r="B89" s="75" t="s">
        <v>116</v>
      </c>
      <c r="C89" s="74" t="s">
        <v>47</v>
      </c>
      <c r="D89" s="74" t="s">
        <v>24</v>
      </c>
      <c r="E89" s="22">
        <v>31500</v>
      </c>
      <c r="F89" s="24">
        <v>10973.094</v>
      </c>
      <c r="G89" s="24">
        <v>7732.098</v>
      </c>
      <c r="H89" s="24">
        <f t="shared" si="18"/>
        <v>3240.996</v>
      </c>
      <c r="I89" s="24">
        <v>1080</v>
      </c>
      <c r="J89" s="24">
        <v>985.974</v>
      </c>
      <c r="K89" s="39">
        <v>1090.716</v>
      </c>
      <c r="L89" s="24">
        <v>7350.9546</v>
      </c>
      <c r="M89" s="40">
        <f t="shared" si="15"/>
        <v>-4.92936587197938</v>
      </c>
      <c r="N89" s="24">
        <v>815.496</v>
      </c>
      <c r="O89" s="39">
        <f t="shared" si="16"/>
        <v>-17.2903139433697</v>
      </c>
      <c r="P89" s="39">
        <v>1074</v>
      </c>
      <c r="Q89" s="39">
        <f t="shared" si="17"/>
        <v>-1.53257126511392</v>
      </c>
      <c r="R89" s="22">
        <v>1</v>
      </c>
      <c r="S89" s="48">
        <f t="shared" si="14"/>
        <v>10.74</v>
      </c>
    </row>
    <row r="90" ht="21.35" customHeight="1" spans="1:19">
      <c r="A90" s="74">
        <v>84</v>
      </c>
      <c r="B90" s="75" t="s">
        <v>117</v>
      </c>
      <c r="C90" s="74" t="s">
        <v>47</v>
      </c>
      <c r="D90" s="74" t="s">
        <v>24</v>
      </c>
      <c r="E90" s="22">
        <v>25000</v>
      </c>
      <c r="F90" s="24">
        <v>6784.308</v>
      </c>
      <c r="G90" s="24">
        <v>5022.7401</v>
      </c>
      <c r="H90" s="24">
        <f t="shared" si="18"/>
        <v>1761.5679</v>
      </c>
      <c r="I90" s="24">
        <v>587.1893</v>
      </c>
      <c r="J90" s="24">
        <v>463.3293</v>
      </c>
      <c r="K90" s="39">
        <v>644</v>
      </c>
      <c r="L90" s="24">
        <v>4974.7017</v>
      </c>
      <c r="M90" s="40">
        <f t="shared" si="15"/>
        <v>-0.956418190939252</v>
      </c>
      <c r="N90" s="24">
        <v>604.5693</v>
      </c>
      <c r="O90" s="39">
        <f t="shared" si="16"/>
        <v>30.483718599277</v>
      </c>
      <c r="P90" s="39">
        <v>673</v>
      </c>
      <c r="Q90" s="39">
        <f t="shared" si="17"/>
        <v>4.50310559006211</v>
      </c>
      <c r="R90" s="22">
        <v>1</v>
      </c>
      <c r="S90" s="48">
        <f t="shared" si="14"/>
        <v>6.73</v>
      </c>
    </row>
    <row r="91" ht="21.35" customHeight="1" spans="1:19">
      <c r="A91" s="74">
        <v>85</v>
      </c>
      <c r="B91" s="75" t="s">
        <v>118</v>
      </c>
      <c r="C91" s="74" t="s">
        <v>47</v>
      </c>
      <c r="D91" s="74" t="s">
        <v>24</v>
      </c>
      <c r="E91" s="22">
        <v>91500</v>
      </c>
      <c r="F91" s="24">
        <v>27184</v>
      </c>
      <c r="G91" s="24">
        <v>20103</v>
      </c>
      <c r="H91" s="24">
        <f t="shared" si="18"/>
        <v>7081</v>
      </c>
      <c r="I91" s="24">
        <v>2360</v>
      </c>
      <c r="J91" s="24">
        <v>2459</v>
      </c>
      <c r="K91" s="39">
        <v>2329.008</v>
      </c>
      <c r="L91" s="24">
        <v>19704.96</v>
      </c>
      <c r="M91" s="40">
        <f t="shared" si="15"/>
        <v>-1.98000298462916</v>
      </c>
      <c r="N91" s="24">
        <v>2357</v>
      </c>
      <c r="O91" s="39">
        <f t="shared" si="16"/>
        <v>-4.14802765351769</v>
      </c>
      <c r="P91" s="39">
        <v>2543.55</v>
      </c>
      <c r="Q91" s="39">
        <f t="shared" si="17"/>
        <v>9.21173306403415</v>
      </c>
      <c r="R91" s="22">
        <v>1</v>
      </c>
      <c r="S91" s="48">
        <f t="shared" si="14"/>
        <v>25.4355</v>
      </c>
    </row>
    <row r="92" ht="21.35" customHeight="1" spans="1:19">
      <c r="A92" s="74">
        <v>86</v>
      </c>
      <c r="B92" s="75" t="s">
        <v>119</v>
      </c>
      <c r="C92" s="74" t="s">
        <v>31</v>
      </c>
      <c r="D92" s="74" t="s">
        <v>24</v>
      </c>
      <c r="E92" s="22">
        <v>40000</v>
      </c>
      <c r="F92" s="24">
        <v>25416</v>
      </c>
      <c r="G92" s="24">
        <v>18004</v>
      </c>
      <c r="H92" s="24">
        <f t="shared" si="18"/>
        <v>7412</v>
      </c>
      <c r="I92" s="24">
        <v>2470</v>
      </c>
      <c r="J92" s="24">
        <v>2397</v>
      </c>
      <c r="K92" s="39">
        <v>2520.54</v>
      </c>
      <c r="L92" s="24">
        <v>19418.916</v>
      </c>
      <c r="M92" s="40">
        <f t="shared" si="15"/>
        <v>7.85889802266164</v>
      </c>
      <c r="N92" s="24">
        <v>2217</v>
      </c>
      <c r="O92" s="39">
        <f t="shared" si="16"/>
        <v>-7.50938673341677</v>
      </c>
      <c r="P92" s="39">
        <v>2536.25</v>
      </c>
      <c r="Q92" s="39">
        <f t="shared" si="17"/>
        <v>0.623279138597286</v>
      </c>
      <c r="R92" s="22">
        <v>1</v>
      </c>
      <c r="S92" s="48">
        <f t="shared" si="14"/>
        <v>25.3625</v>
      </c>
    </row>
    <row r="93" ht="21.35" customHeight="1" spans="1:19">
      <c r="A93" s="74">
        <v>87</v>
      </c>
      <c r="B93" s="75" t="s">
        <v>120</v>
      </c>
      <c r="C93" s="74" t="s">
        <v>31</v>
      </c>
      <c r="D93" s="74" t="s">
        <v>24</v>
      </c>
      <c r="E93" s="22">
        <v>16000</v>
      </c>
      <c r="F93" s="24">
        <v>5731.4543</v>
      </c>
      <c r="G93" s="24">
        <v>4116.392</v>
      </c>
      <c r="H93" s="24">
        <f t="shared" si="18"/>
        <v>1615.0623</v>
      </c>
      <c r="I93" s="24">
        <v>538</v>
      </c>
      <c r="J93" s="24">
        <v>467.7343</v>
      </c>
      <c r="K93" s="39">
        <v>501.088</v>
      </c>
      <c r="L93" s="24">
        <v>4531.716</v>
      </c>
      <c r="M93" s="40">
        <f t="shared" si="15"/>
        <v>10.0895152842587</v>
      </c>
      <c r="N93" s="24">
        <v>542.052</v>
      </c>
      <c r="O93" s="39">
        <f t="shared" si="16"/>
        <v>15.8888710962613</v>
      </c>
      <c r="P93" s="39">
        <v>481.208</v>
      </c>
      <c r="Q93" s="39">
        <f t="shared" si="17"/>
        <v>-3.96736700938757</v>
      </c>
      <c r="R93" s="22">
        <v>1</v>
      </c>
      <c r="S93" s="48">
        <f t="shared" si="14"/>
        <v>4.81208</v>
      </c>
    </row>
    <row r="94" ht="21.35" customHeight="1" spans="1:19">
      <c r="A94" s="74">
        <v>88</v>
      </c>
      <c r="B94" s="75" t="s">
        <v>121</v>
      </c>
      <c r="C94" s="74" t="s">
        <v>31</v>
      </c>
      <c r="D94" s="74" t="s">
        <v>24</v>
      </c>
      <c r="E94" s="22">
        <v>16000</v>
      </c>
      <c r="F94" s="24">
        <v>6714.454</v>
      </c>
      <c r="G94" s="24">
        <v>4730.446</v>
      </c>
      <c r="H94" s="24">
        <f t="shared" si="18"/>
        <v>1984.008</v>
      </c>
      <c r="I94" s="24">
        <v>661.3</v>
      </c>
      <c r="J94" s="24">
        <v>656.1</v>
      </c>
      <c r="K94" s="39">
        <v>605.94</v>
      </c>
      <c r="L94" s="24">
        <v>4284</v>
      </c>
      <c r="M94" s="40">
        <f t="shared" si="15"/>
        <v>-9.43771475247788</v>
      </c>
      <c r="N94" s="24">
        <v>619.14</v>
      </c>
      <c r="O94" s="39">
        <f t="shared" si="16"/>
        <v>-5.63328760859626</v>
      </c>
      <c r="P94" s="39">
        <v>605</v>
      </c>
      <c r="Q94" s="39">
        <f t="shared" si="17"/>
        <v>-0.155130871043347</v>
      </c>
      <c r="R94" s="22">
        <v>1</v>
      </c>
      <c r="S94" s="48">
        <f t="shared" si="14"/>
        <v>6.05</v>
      </c>
    </row>
    <row r="95" ht="21.35" customHeight="1" spans="1:19">
      <c r="A95" s="74">
        <v>89</v>
      </c>
      <c r="B95" s="75" t="s">
        <v>122</v>
      </c>
      <c r="C95" s="74" t="s">
        <v>50</v>
      </c>
      <c r="D95" s="74" t="s">
        <v>24</v>
      </c>
      <c r="E95" s="22">
        <v>16000</v>
      </c>
      <c r="F95" s="24">
        <v>5011</v>
      </c>
      <c r="G95" s="24">
        <v>3160</v>
      </c>
      <c r="H95" s="24">
        <f t="shared" si="18"/>
        <v>1851</v>
      </c>
      <c r="I95" s="24">
        <v>466.974667</v>
      </c>
      <c r="J95" s="24">
        <v>424</v>
      </c>
      <c r="K95" s="43">
        <v>416</v>
      </c>
      <c r="L95" s="24">
        <v>2897</v>
      </c>
      <c r="M95" s="40">
        <f t="shared" si="15"/>
        <v>-8.32278481012658</v>
      </c>
      <c r="N95" s="24">
        <v>387</v>
      </c>
      <c r="O95" s="39">
        <f t="shared" si="16"/>
        <v>-8.72641509433962</v>
      </c>
      <c r="P95" s="43">
        <v>355</v>
      </c>
      <c r="Q95" s="39">
        <f t="shared" si="17"/>
        <v>-14.6634615384615</v>
      </c>
      <c r="R95" s="22">
        <v>1</v>
      </c>
      <c r="S95" s="48">
        <f t="shared" si="14"/>
        <v>3.55</v>
      </c>
    </row>
    <row r="96" ht="21.35" customHeight="1" spans="1:19">
      <c r="A96" s="74">
        <v>90</v>
      </c>
      <c r="B96" s="75" t="s">
        <v>123</v>
      </c>
      <c r="C96" s="74" t="s">
        <v>87</v>
      </c>
      <c r="D96" s="74" t="s">
        <v>28</v>
      </c>
      <c r="E96" s="22">
        <v>15050</v>
      </c>
      <c r="F96" s="24">
        <v>12028.34</v>
      </c>
      <c r="G96" s="23">
        <v>8746.37</v>
      </c>
      <c r="H96" s="24">
        <f t="shared" si="18"/>
        <v>3281.97</v>
      </c>
      <c r="I96" s="24">
        <v>1093.986</v>
      </c>
      <c r="J96" s="24">
        <v>1455.55</v>
      </c>
      <c r="K96" s="39">
        <v>1063.65</v>
      </c>
      <c r="L96" s="24">
        <v>9308</v>
      </c>
      <c r="M96" s="40">
        <f t="shared" si="15"/>
        <v>6.42129249048461</v>
      </c>
      <c r="N96" s="24">
        <v>1465.926</v>
      </c>
      <c r="O96" s="39">
        <f t="shared" si="16"/>
        <v>0.712857682662909</v>
      </c>
      <c r="P96" s="39">
        <v>1479</v>
      </c>
      <c r="Q96" s="39">
        <f t="shared" si="17"/>
        <v>39.0494993653927</v>
      </c>
      <c r="R96" s="22">
        <v>1</v>
      </c>
      <c r="S96" s="48">
        <f t="shared" si="14"/>
        <v>14.79</v>
      </c>
    </row>
    <row r="97" ht="21.35" customHeight="1" spans="1:19">
      <c r="A97" s="74">
        <v>91</v>
      </c>
      <c r="B97" s="75" t="s">
        <v>124</v>
      </c>
      <c r="C97" s="74" t="s">
        <v>87</v>
      </c>
      <c r="D97" s="74" t="s">
        <v>28</v>
      </c>
      <c r="E97" s="22">
        <v>12500</v>
      </c>
      <c r="F97" s="24">
        <v>6349</v>
      </c>
      <c r="G97" s="23">
        <v>4057</v>
      </c>
      <c r="H97" s="24">
        <f t="shared" si="18"/>
        <v>2292</v>
      </c>
      <c r="I97" s="24">
        <v>764</v>
      </c>
      <c r="J97" s="24">
        <v>755</v>
      </c>
      <c r="K97" s="39">
        <v>0</v>
      </c>
      <c r="L97" s="24">
        <v>9651.306</v>
      </c>
      <c r="M97" s="40">
        <f t="shared" si="15"/>
        <v>137.892679319694</v>
      </c>
      <c r="N97" s="24">
        <v>1560.8</v>
      </c>
      <c r="O97" s="39">
        <f t="shared" si="16"/>
        <v>106.728476821192</v>
      </c>
      <c r="P97" s="39">
        <v>1541.19</v>
      </c>
      <c r="Q97" s="39" t="s">
        <v>75</v>
      </c>
      <c r="R97" s="22">
        <v>1</v>
      </c>
      <c r="S97" s="48">
        <f t="shared" si="14"/>
        <v>15.4119</v>
      </c>
    </row>
    <row r="98" ht="21.35" customHeight="1" spans="1:19">
      <c r="A98" s="74">
        <v>92</v>
      </c>
      <c r="B98" s="75" t="s">
        <v>125</v>
      </c>
      <c r="C98" s="74" t="s">
        <v>27</v>
      </c>
      <c r="D98" s="74" t="s">
        <v>28</v>
      </c>
      <c r="E98" s="22">
        <v>25915</v>
      </c>
      <c r="F98" s="24">
        <v>19590.928</v>
      </c>
      <c r="G98" s="24">
        <v>13571.6</v>
      </c>
      <c r="H98" s="24">
        <v>6019.328</v>
      </c>
      <c r="I98" s="24">
        <v>2009</v>
      </c>
      <c r="J98" s="24">
        <v>2015.832</v>
      </c>
      <c r="K98" s="39">
        <v>1945</v>
      </c>
      <c r="L98" s="24">
        <v>15495.424</v>
      </c>
      <c r="M98" s="40">
        <f t="shared" si="15"/>
        <v>14.1753662059006</v>
      </c>
      <c r="N98" s="24">
        <v>2015.384</v>
      </c>
      <c r="O98" s="39">
        <f t="shared" si="16"/>
        <v>-0.0222240742284125</v>
      </c>
      <c r="P98" s="39">
        <v>1935</v>
      </c>
      <c r="Q98" s="39">
        <f t="shared" si="17"/>
        <v>-0.51413881748072</v>
      </c>
      <c r="R98" s="22">
        <v>1</v>
      </c>
      <c r="S98" s="48">
        <f t="shared" si="14"/>
        <v>19.35</v>
      </c>
    </row>
    <row r="99" ht="21.35" customHeight="1" spans="1:19">
      <c r="A99" s="74">
        <v>93</v>
      </c>
      <c r="B99" s="75" t="s">
        <v>126</v>
      </c>
      <c r="C99" s="74" t="s">
        <v>27</v>
      </c>
      <c r="D99" s="74" t="s">
        <v>28</v>
      </c>
      <c r="E99" s="22">
        <v>26000</v>
      </c>
      <c r="F99" s="24">
        <v>1495.824</v>
      </c>
      <c r="G99" s="24">
        <v>0</v>
      </c>
      <c r="H99" s="24">
        <v>1495.824</v>
      </c>
      <c r="I99" s="24">
        <v>748.015</v>
      </c>
      <c r="J99" s="24">
        <v>0</v>
      </c>
      <c r="K99" s="39">
        <v>712.3</v>
      </c>
      <c r="L99" s="24">
        <v>10436.624</v>
      </c>
      <c r="M99" s="40" t="s">
        <v>75</v>
      </c>
      <c r="N99" s="24">
        <v>1844.128</v>
      </c>
      <c r="O99" s="39" t="s">
        <v>75</v>
      </c>
      <c r="P99" s="39">
        <v>1814</v>
      </c>
      <c r="Q99" s="39">
        <f t="shared" si="17"/>
        <v>154.667976975993</v>
      </c>
      <c r="R99" s="22">
        <v>1</v>
      </c>
      <c r="S99" s="48">
        <f t="shared" si="14"/>
        <v>18.14</v>
      </c>
    </row>
    <row r="100" ht="21.35" customHeight="1" spans="1:19">
      <c r="A100" s="74">
        <v>94</v>
      </c>
      <c r="B100" s="75" t="s">
        <v>127</v>
      </c>
      <c r="C100" s="74" t="s">
        <v>62</v>
      </c>
      <c r="D100" s="74" t="s">
        <v>28</v>
      </c>
      <c r="E100" s="22">
        <v>19900</v>
      </c>
      <c r="F100" s="24">
        <v>14031.36</v>
      </c>
      <c r="G100" s="24">
        <v>9493.386</v>
      </c>
      <c r="H100" s="24">
        <f>F100-G100</f>
        <v>4537.974</v>
      </c>
      <c r="I100" s="24">
        <v>1512.658</v>
      </c>
      <c r="J100" s="24">
        <v>1579.368</v>
      </c>
      <c r="K100" s="39">
        <v>1439</v>
      </c>
      <c r="L100" s="24">
        <v>8282.946</v>
      </c>
      <c r="M100" s="40">
        <f t="shared" si="15"/>
        <v>-12.7503506125212</v>
      </c>
      <c r="N100" s="24">
        <v>1533.588</v>
      </c>
      <c r="O100" s="39">
        <f t="shared" si="16"/>
        <v>-2.8986278055526</v>
      </c>
      <c r="P100" s="43">
        <v>1521.74</v>
      </c>
      <c r="Q100" s="39">
        <f t="shared" si="17"/>
        <v>5.74982626824184</v>
      </c>
      <c r="R100" s="22">
        <v>1</v>
      </c>
      <c r="S100" s="48">
        <f t="shared" si="14"/>
        <v>15.2174</v>
      </c>
    </row>
    <row r="101" ht="21.35" customHeight="1" spans="1:19">
      <c r="A101" s="74">
        <v>95</v>
      </c>
      <c r="B101" s="75" t="s">
        <v>128</v>
      </c>
      <c r="C101" s="74" t="s">
        <v>62</v>
      </c>
      <c r="D101" s="74" t="s">
        <v>28</v>
      </c>
      <c r="E101" s="22">
        <v>3600</v>
      </c>
      <c r="F101" s="24">
        <v>2371.208</v>
      </c>
      <c r="G101" s="24">
        <v>1766.744</v>
      </c>
      <c r="H101" s="24">
        <v>604.464</v>
      </c>
      <c r="I101" s="24">
        <v>201</v>
      </c>
      <c r="J101" s="24">
        <v>232.232</v>
      </c>
      <c r="K101" s="39">
        <v>85</v>
      </c>
      <c r="L101" s="24">
        <v>1587.936</v>
      </c>
      <c r="M101" s="40">
        <f t="shared" si="15"/>
        <v>-10.1207645250246</v>
      </c>
      <c r="N101" s="24">
        <v>221.872</v>
      </c>
      <c r="O101" s="39">
        <f t="shared" si="16"/>
        <v>-4.46105618519411</v>
      </c>
      <c r="P101" s="43">
        <v>237.38</v>
      </c>
      <c r="Q101" s="39">
        <f t="shared" si="17"/>
        <v>179.270588235294</v>
      </c>
      <c r="R101" s="22">
        <v>1</v>
      </c>
      <c r="S101" s="48">
        <f t="shared" si="14"/>
        <v>2.3738</v>
      </c>
    </row>
    <row r="102" ht="21.35" customHeight="1" spans="1:19">
      <c r="A102" s="74">
        <v>96</v>
      </c>
      <c r="B102" s="75" t="s">
        <v>129</v>
      </c>
      <c r="C102" s="74" t="s">
        <v>62</v>
      </c>
      <c r="D102" s="74" t="s">
        <v>28</v>
      </c>
      <c r="E102" s="22">
        <v>15500</v>
      </c>
      <c r="F102" s="24">
        <v>7377.061</v>
      </c>
      <c r="G102" s="24">
        <v>4735.975</v>
      </c>
      <c r="H102" s="24">
        <v>2641.086</v>
      </c>
      <c r="I102" s="24">
        <v>880.362</v>
      </c>
      <c r="J102" s="24">
        <v>197.694</v>
      </c>
      <c r="K102" s="39">
        <v>1221</v>
      </c>
      <c r="L102" s="24">
        <v>5451.012</v>
      </c>
      <c r="M102" s="40">
        <f t="shared" si="15"/>
        <v>15.0979893263795</v>
      </c>
      <c r="N102" s="24">
        <v>1169.028</v>
      </c>
      <c r="O102" s="39">
        <f t="shared" si="16"/>
        <v>491.332058636074</v>
      </c>
      <c r="P102" s="43">
        <v>1177.05</v>
      </c>
      <c r="Q102" s="39">
        <f t="shared" si="17"/>
        <v>-3.5995085995086</v>
      </c>
      <c r="R102" s="22">
        <v>1</v>
      </c>
      <c r="S102" s="48">
        <f t="shared" si="14"/>
        <v>11.7705</v>
      </c>
    </row>
    <row r="103" ht="21.35" customHeight="1" spans="1:19">
      <c r="A103" s="74">
        <v>97</v>
      </c>
      <c r="B103" s="75" t="s">
        <v>130</v>
      </c>
      <c r="C103" s="74" t="s">
        <v>62</v>
      </c>
      <c r="D103" s="74" t="s">
        <v>28</v>
      </c>
      <c r="E103" s="22">
        <v>30600</v>
      </c>
      <c r="F103" s="24">
        <v>6304.6595</v>
      </c>
      <c r="G103" s="24">
        <v>4503.5186</v>
      </c>
      <c r="H103" s="24">
        <v>1801.1409</v>
      </c>
      <c r="I103" s="24">
        <v>600.3803</v>
      </c>
      <c r="J103" s="24">
        <v>593.9907</v>
      </c>
      <c r="K103" s="39">
        <v>631.4686</v>
      </c>
      <c r="L103" s="24">
        <v>2398.4773</v>
      </c>
      <c r="M103" s="40">
        <f t="shared" si="15"/>
        <v>-46.7421473511845</v>
      </c>
      <c r="N103" s="24">
        <v>649.1451</v>
      </c>
      <c r="O103" s="39">
        <f t="shared" si="16"/>
        <v>9.28539790269444</v>
      </c>
      <c r="P103" s="39">
        <v>639.9037</v>
      </c>
      <c r="Q103" s="39">
        <f t="shared" si="17"/>
        <v>1.33579088493077</v>
      </c>
      <c r="R103" s="22">
        <v>1</v>
      </c>
      <c r="S103" s="48">
        <f t="shared" si="14"/>
        <v>6.399037</v>
      </c>
    </row>
    <row r="104" ht="21.35" customHeight="1" spans="1:19">
      <c r="A104" s="74">
        <v>98</v>
      </c>
      <c r="B104" s="75" t="s">
        <v>131</v>
      </c>
      <c r="C104" s="74" t="s">
        <v>62</v>
      </c>
      <c r="D104" s="74" t="s">
        <v>28</v>
      </c>
      <c r="E104" s="22">
        <v>8000</v>
      </c>
      <c r="F104" s="24">
        <v>0</v>
      </c>
      <c r="G104" s="24">
        <v>0</v>
      </c>
      <c r="H104" s="24">
        <f t="shared" ref="H104:H107" si="19">F104-G104</f>
        <v>0</v>
      </c>
      <c r="I104" s="24">
        <v>0</v>
      </c>
      <c r="J104" s="24">
        <v>0</v>
      </c>
      <c r="K104" s="39">
        <v>0</v>
      </c>
      <c r="L104" s="24">
        <v>1942.29</v>
      </c>
      <c r="M104" s="40" t="s">
        <v>75</v>
      </c>
      <c r="N104" s="24">
        <v>759.99</v>
      </c>
      <c r="O104" s="39" t="s">
        <v>75</v>
      </c>
      <c r="P104" s="43">
        <v>725.8</v>
      </c>
      <c r="Q104" s="39" t="s">
        <v>75</v>
      </c>
      <c r="R104" s="22">
        <v>1</v>
      </c>
      <c r="S104" s="48">
        <f t="shared" si="14"/>
        <v>7.258</v>
      </c>
    </row>
    <row r="105" ht="21.35" customHeight="1" spans="1:19">
      <c r="A105" s="74">
        <v>99</v>
      </c>
      <c r="B105" s="75" t="s">
        <v>132</v>
      </c>
      <c r="C105" s="74" t="s">
        <v>31</v>
      </c>
      <c r="D105" s="74" t="s">
        <v>28</v>
      </c>
      <c r="E105" s="22">
        <v>103000</v>
      </c>
      <c r="F105" s="24">
        <v>26697</v>
      </c>
      <c r="G105" s="24">
        <v>17764</v>
      </c>
      <c r="H105" s="24">
        <f t="shared" si="19"/>
        <v>8933</v>
      </c>
      <c r="I105" s="24">
        <v>2977</v>
      </c>
      <c r="J105" s="24">
        <v>3319.008</v>
      </c>
      <c r="K105" s="39">
        <v>2642</v>
      </c>
      <c r="L105" s="24">
        <v>30249.912</v>
      </c>
      <c r="M105" s="40">
        <f t="shared" ref="M104:M135" si="20">(L105-G105)/G105*100</f>
        <v>70.2877279891916</v>
      </c>
      <c r="N105" s="24">
        <v>3538.656</v>
      </c>
      <c r="O105" s="39">
        <f t="shared" ref="O104:O135" si="21">(N105-J105)/J105*100</f>
        <v>6.61788100540885</v>
      </c>
      <c r="P105" s="39">
        <v>1587.16</v>
      </c>
      <c r="Q105" s="39">
        <f t="shared" ref="Q104:Q135" si="22">(P105-K105)/K105*100</f>
        <v>-39.9258137774413</v>
      </c>
      <c r="R105" s="22">
        <v>1</v>
      </c>
      <c r="S105" s="48">
        <f t="shared" si="14"/>
        <v>15.8716</v>
      </c>
    </row>
    <row r="106" ht="21.35" customHeight="1" spans="1:19">
      <c r="A106" s="74">
        <v>100</v>
      </c>
      <c r="B106" s="75" t="s">
        <v>133</v>
      </c>
      <c r="C106" s="74" t="s">
        <v>31</v>
      </c>
      <c r="D106" s="74" t="s">
        <v>28</v>
      </c>
      <c r="E106" s="22">
        <v>12600</v>
      </c>
      <c r="F106" s="24">
        <v>7920.1308</v>
      </c>
      <c r="G106" s="24">
        <v>5885.5388</v>
      </c>
      <c r="H106" s="24">
        <f t="shared" si="19"/>
        <v>2034.592</v>
      </c>
      <c r="I106" s="24">
        <v>678</v>
      </c>
      <c r="J106" s="24">
        <v>376.04</v>
      </c>
      <c r="K106" s="39">
        <v>0</v>
      </c>
      <c r="L106" s="24">
        <v>5237.82</v>
      </c>
      <c r="M106" s="40">
        <f t="shared" si="20"/>
        <v>-11.0052591956407</v>
      </c>
      <c r="N106" s="24">
        <v>771.4</v>
      </c>
      <c r="O106" s="39">
        <f t="shared" si="21"/>
        <v>105.137751303053</v>
      </c>
      <c r="P106" s="39">
        <v>0</v>
      </c>
      <c r="Q106" s="39" t="s">
        <v>75</v>
      </c>
      <c r="R106" s="22">
        <v>1</v>
      </c>
      <c r="S106" s="48">
        <f t="shared" si="14"/>
        <v>0</v>
      </c>
    </row>
    <row r="107" ht="21.35" customHeight="1" spans="1:19">
      <c r="A107" s="74">
        <v>101</v>
      </c>
      <c r="B107" s="75" t="s">
        <v>134</v>
      </c>
      <c r="C107" s="74" t="s">
        <v>31</v>
      </c>
      <c r="D107" s="74" t="s">
        <v>28</v>
      </c>
      <c r="E107" s="22">
        <v>7100</v>
      </c>
      <c r="F107" s="24">
        <v>5099</v>
      </c>
      <c r="G107" s="24">
        <v>3418</v>
      </c>
      <c r="H107" s="24">
        <f t="shared" si="19"/>
        <v>1681</v>
      </c>
      <c r="I107" s="24">
        <v>560</v>
      </c>
      <c r="J107" s="24">
        <v>478</v>
      </c>
      <c r="K107" s="39">
        <v>520.786</v>
      </c>
      <c r="L107" s="24">
        <v>3832.444</v>
      </c>
      <c r="M107" s="40">
        <f t="shared" si="20"/>
        <v>12.1253364540667</v>
      </c>
      <c r="N107" s="24">
        <v>432</v>
      </c>
      <c r="O107" s="39">
        <f t="shared" si="21"/>
        <v>-9.6234309623431</v>
      </c>
      <c r="P107" s="39">
        <v>331.06</v>
      </c>
      <c r="Q107" s="39">
        <f t="shared" si="22"/>
        <v>-36.4307028222725</v>
      </c>
      <c r="R107" s="22">
        <v>1</v>
      </c>
      <c r="S107" s="48">
        <f t="shared" si="14"/>
        <v>3.3106</v>
      </c>
    </row>
    <row r="108" ht="21.35" customHeight="1" spans="1:19">
      <c r="A108" s="74">
        <v>102</v>
      </c>
      <c r="B108" s="75" t="s">
        <v>135</v>
      </c>
      <c r="C108" s="74" t="s">
        <v>31</v>
      </c>
      <c r="D108" s="74" t="s">
        <v>28</v>
      </c>
      <c r="E108" s="22">
        <v>10250</v>
      </c>
      <c r="F108" s="24">
        <v>10400</v>
      </c>
      <c r="G108" s="24">
        <v>7515</v>
      </c>
      <c r="H108" s="24">
        <v>2926</v>
      </c>
      <c r="I108" s="24">
        <v>975.408</v>
      </c>
      <c r="J108" s="24">
        <v>974.148</v>
      </c>
      <c r="K108" s="39">
        <v>966</v>
      </c>
      <c r="L108" s="24">
        <v>6806.912</v>
      </c>
      <c r="M108" s="40">
        <f t="shared" si="20"/>
        <v>-9.42232867598137</v>
      </c>
      <c r="N108" s="24">
        <v>913.92</v>
      </c>
      <c r="O108" s="39">
        <f t="shared" si="21"/>
        <v>-6.18263343968268</v>
      </c>
      <c r="P108" s="39">
        <v>940.828</v>
      </c>
      <c r="Q108" s="39">
        <f t="shared" si="22"/>
        <v>-2.60579710144928</v>
      </c>
      <c r="R108" s="22">
        <v>1</v>
      </c>
      <c r="S108" s="48">
        <f t="shared" si="14"/>
        <v>9.40828</v>
      </c>
    </row>
    <row r="109" ht="21.35" customHeight="1" spans="1:19">
      <c r="A109" s="74">
        <v>103</v>
      </c>
      <c r="B109" s="75" t="s">
        <v>136</v>
      </c>
      <c r="C109" s="74" t="s">
        <v>31</v>
      </c>
      <c r="D109" s="74" t="s">
        <v>28</v>
      </c>
      <c r="E109" s="22">
        <v>4115</v>
      </c>
      <c r="F109" s="24">
        <v>2480</v>
      </c>
      <c r="G109" s="24">
        <v>1860</v>
      </c>
      <c r="H109" s="24">
        <f t="shared" ref="H109:H112" si="23">F109-G109</f>
        <v>620</v>
      </c>
      <c r="I109" s="24">
        <v>207</v>
      </c>
      <c r="J109" s="24">
        <v>224</v>
      </c>
      <c r="K109" s="39">
        <v>198</v>
      </c>
      <c r="L109" s="24">
        <v>1375.731</v>
      </c>
      <c r="M109" s="40">
        <f t="shared" si="20"/>
        <v>-26.0359677419355</v>
      </c>
      <c r="N109" s="24">
        <v>147</v>
      </c>
      <c r="O109" s="39">
        <f t="shared" si="21"/>
        <v>-34.375</v>
      </c>
      <c r="P109" s="39">
        <v>127</v>
      </c>
      <c r="Q109" s="39">
        <f t="shared" si="22"/>
        <v>-35.8585858585859</v>
      </c>
      <c r="R109" s="22">
        <v>1</v>
      </c>
      <c r="S109" s="48">
        <f t="shared" si="14"/>
        <v>1.27</v>
      </c>
    </row>
    <row r="110" ht="21.35" customHeight="1" spans="1:19">
      <c r="A110" s="74">
        <v>104</v>
      </c>
      <c r="B110" s="75" t="s">
        <v>137</v>
      </c>
      <c r="C110" s="74" t="s">
        <v>47</v>
      </c>
      <c r="D110" s="74" t="s">
        <v>19</v>
      </c>
      <c r="E110" s="22">
        <v>1468</v>
      </c>
      <c r="F110" s="24">
        <v>664468</v>
      </c>
      <c r="G110" s="24">
        <v>554433</v>
      </c>
      <c r="H110" s="24">
        <v>165844.8</v>
      </c>
      <c r="I110" s="24">
        <v>55281.6</v>
      </c>
      <c r="J110" s="24">
        <v>55981.2</v>
      </c>
      <c r="K110" s="39">
        <v>54054</v>
      </c>
      <c r="L110" s="24">
        <v>493759.2</v>
      </c>
      <c r="M110" s="40">
        <f t="shared" si="20"/>
        <v>-10.9433962264151</v>
      </c>
      <c r="N110" s="24">
        <v>55842.6</v>
      </c>
      <c r="O110" s="39">
        <f t="shared" si="21"/>
        <v>-0.24758311718934</v>
      </c>
      <c r="P110" s="39">
        <v>54265</v>
      </c>
      <c r="Q110" s="39">
        <f t="shared" si="22"/>
        <v>0.39035039035039</v>
      </c>
      <c r="R110" s="22">
        <v>1</v>
      </c>
      <c r="S110" s="48">
        <f t="shared" si="14"/>
        <v>542.65</v>
      </c>
    </row>
    <row r="111" ht="21.35" customHeight="1" spans="1:19">
      <c r="A111" s="74">
        <v>105</v>
      </c>
      <c r="B111" s="75" t="s">
        <v>138</v>
      </c>
      <c r="C111" s="74" t="s">
        <v>87</v>
      </c>
      <c r="D111" s="74" t="s">
        <v>19</v>
      </c>
      <c r="E111" s="22">
        <v>180000</v>
      </c>
      <c r="F111" s="24">
        <v>211600</v>
      </c>
      <c r="G111" s="24">
        <v>126936</v>
      </c>
      <c r="H111" s="24">
        <f t="shared" si="23"/>
        <v>84664</v>
      </c>
      <c r="I111" s="24">
        <v>28221</v>
      </c>
      <c r="J111" s="24">
        <v>28826.16</v>
      </c>
      <c r="K111" s="39">
        <v>27010.9</v>
      </c>
      <c r="L111" s="24">
        <v>232375.968</v>
      </c>
      <c r="M111" s="40">
        <f t="shared" si="20"/>
        <v>83.0654566080544</v>
      </c>
      <c r="N111" s="24">
        <v>24881.472</v>
      </c>
      <c r="O111" s="39">
        <f t="shared" si="21"/>
        <v>-13.6844033336386</v>
      </c>
      <c r="P111" s="39">
        <v>20755.67</v>
      </c>
      <c r="Q111" s="39">
        <f t="shared" si="22"/>
        <v>-23.1581694797286</v>
      </c>
      <c r="R111" s="22">
        <v>1</v>
      </c>
      <c r="S111" s="48">
        <f t="shared" si="14"/>
        <v>207.5567</v>
      </c>
    </row>
    <row r="112" ht="21.35" customHeight="1" spans="1:19">
      <c r="A112" s="74">
        <v>106</v>
      </c>
      <c r="B112" s="75" t="s">
        <v>139</v>
      </c>
      <c r="C112" s="74" t="s">
        <v>50</v>
      </c>
      <c r="D112" s="74" t="s">
        <v>19</v>
      </c>
      <c r="E112" s="22">
        <v>1230182</v>
      </c>
      <c r="F112" s="24">
        <v>514994</v>
      </c>
      <c r="G112" s="24">
        <v>463258</v>
      </c>
      <c r="H112" s="24">
        <f t="shared" si="23"/>
        <v>51736</v>
      </c>
      <c r="I112" s="24">
        <v>51112</v>
      </c>
      <c r="J112" s="24">
        <v>51736</v>
      </c>
      <c r="K112" s="43">
        <v>51547</v>
      </c>
      <c r="L112" s="24">
        <v>443890</v>
      </c>
      <c r="M112" s="40">
        <f t="shared" si="20"/>
        <v>-4.1808236447077</v>
      </c>
      <c r="N112" s="24">
        <v>51191</v>
      </c>
      <c r="O112" s="39">
        <f t="shared" si="21"/>
        <v>-1.05342508118138</v>
      </c>
      <c r="P112" s="43">
        <v>49225</v>
      </c>
      <c r="Q112" s="39">
        <f t="shared" si="22"/>
        <v>-4.50462684540322</v>
      </c>
      <c r="R112" s="22">
        <v>1</v>
      </c>
      <c r="S112" s="48">
        <f t="shared" si="14"/>
        <v>492.25</v>
      </c>
    </row>
    <row r="113" ht="21.35" customHeight="1" spans="1:19">
      <c r="A113" s="74">
        <v>107</v>
      </c>
      <c r="B113" s="75" t="s">
        <v>140</v>
      </c>
      <c r="C113" s="74" t="s">
        <v>62</v>
      </c>
      <c r="D113" s="74" t="s">
        <v>141</v>
      </c>
      <c r="E113" s="22">
        <v>14930</v>
      </c>
      <c r="F113" s="24">
        <v>2821.035</v>
      </c>
      <c r="G113" s="24">
        <v>1264.221</v>
      </c>
      <c r="H113" s="24">
        <v>1556.814</v>
      </c>
      <c r="I113" s="24">
        <v>518.938</v>
      </c>
      <c r="J113" s="24">
        <v>451.0178</v>
      </c>
      <c r="K113" s="39">
        <v>571</v>
      </c>
      <c r="L113" s="24">
        <v>4621.869</v>
      </c>
      <c r="M113" s="40">
        <f t="shared" si="20"/>
        <v>265.590272586834</v>
      </c>
      <c r="N113" s="24">
        <v>673.218</v>
      </c>
      <c r="O113" s="39">
        <f t="shared" si="21"/>
        <v>49.2663925902703</v>
      </c>
      <c r="P113" s="43">
        <v>763.413</v>
      </c>
      <c r="Q113" s="39">
        <f t="shared" si="22"/>
        <v>33.6975481611208</v>
      </c>
      <c r="R113" s="22">
        <v>1</v>
      </c>
      <c r="S113" s="48">
        <f t="shared" si="14"/>
        <v>7.63413</v>
      </c>
    </row>
    <row r="114" ht="21.35" customHeight="1" spans="1:19">
      <c r="A114" s="74">
        <v>108</v>
      </c>
      <c r="B114" s="75" t="s">
        <v>142</v>
      </c>
      <c r="C114" s="74" t="s">
        <v>27</v>
      </c>
      <c r="D114" s="74" t="s">
        <v>48</v>
      </c>
      <c r="E114" s="22">
        <v>28600</v>
      </c>
      <c r="F114" s="24">
        <v>6230.049</v>
      </c>
      <c r="G114" s="24">
        <v>4835.11</v>
      </c>
      <c r="H114" s="24">
        <v>1394.939</v>
      </c>
      <c r="I114" s="24">
        <v>464</v>
      </c>
      <c r="J114" s="24">
        <v>401.856</v>
      </c>
      <c r="K114" s="39">
        <v>599</v>
      </c>
      <c r="L114" s="24">
        <v>3455.7297</v>
      </c>
      <c r="M114" s="40">
        <f t="shared" si="20"/>
        <v>-28.5284161063554</v>
      </c>
      <c r="N114" s="24">
        <v>503.874</v>
      </c>
      <c r="O114" s="39">
        <f t="shared" si="21"/>
        <v>25.3867056856187</v>
      </c>
      <c r="P114" s="39">
        <v>589</v>
      </c>
      <c r="Q114" s="39">
        <f t="shared" si="22"/>
        <v>-1.669449081803</v>
      </c>
      <c r="R114" s="22">
        <v>1</v>
      </c>
      <c r="S114" s="48">
        <f t="shared" si="14"/>
        <v>5.89</v>
      </c>
    </row>
    <row r="115" ht="21.35" customHeight="1" spans="1:19">
      <c r="A115" s="74">
        <v>109</v>
      </c>
      <c r="B115" s="75" t="s">
        <v>143</v>
      </c>
      <c r="C115" s="74" t="s">
        <v>62</v>
      </c>
      <c r="D115" s="74" t="s">
        <v>141</v>
      </c>
      <c r="E115" s="22">
        <v>26000</v>
      </c>
      <c r="F115" s="24">
        <v>12308.692</v>
      </c>
      <c r="G115" s="24">
        <v>9240.374</v>
      </c>
      <c r="H115" s="24">
        <v>3068.318</v>
      </c>
      <c r="I115" s="24">
        <v>1022.7727</v>
      </c>
      <c r="J115" s="24">
        <v>1116.522</v>
      </c>
      <c r="K115" s="39">
        <v>1012.484</v>
      </c>
      <c r="L115" s="24">
        <v>8214.448</v>
      </c>
      <c r="M115" s="40">
        <f t="shared" si="20"/>
        <v>-11.1026458452872</v>
      </c>
      <c r="N115" s="24">
        <v>884.895</v>
      </c>
      <c r="O115" s="39">
        <f t="shared" si="21"/>
        <v>-20.7454040314477</v>
      </c>
      <c r="P115" s="39">
        <v>851.939</v>
      </c>
      <c r="Q115" s="39">
        <f t="shared" si="22"/>
        <v>-15.8565468688888</v>
      </c>
      <c r="R115" s="22">
        <v>1</v>
      </c>
      <c r="S115" s="48">
        <f t="shared" si="14"/>
        <v>8.51939</v>
      </c>
    </row>
    <row r="116" ht="21.35" customHeight="1" spans="1:19">
      <c r="A116" s="74">
        <v>110</v>
      </c>
      <c r="B116" s="75" t="s">
        <v>144</v>
      </c>
      <c r="C116" s="74" t="s">
        <v>62</v>
      </c>
      <c r="D116" s="74" t="s">
        <v>141</v>
      </c>
      <c r="E116" s="22">
        <v>26395</v>
      </c>
      <c r="F116" s="24">
        <v>15841.3862</v>
      </c>
      <c r="G116" s="24">
        <v>11275.844</v>
      </c>
      <c r="H116" s="24">
        <v>4565.5422</v>
      </c>
      <c r="I116" s="24">
        <v>1521.8474</v>
      </c>
      <c r="J116" s="24">
        <v>1375.6894</v>
      </c>
      <c r="K116" s="39">
        <v>0</v>
      </c>
      <c r="L116" s="24">
        <v>12818.538</v>
      </c>
      <c r="M116" s="40">
        <f t="shared" si="20"/>
        <v>13.6814060215803</v>
      </c>
      <c r="N116" s="24">
        <v>1673.1592</v>
      </c>
      <c r="O116" s="39">
        <f t="shared" si="21"/>
        <v>21.6233257303575</v>
      </c>
      <c r="P116" s="39">
        <v>1627.09</v>
      </c>
      <c r="Q116" s="39" t="s">
        <v>75</v>
      </c>
      <c r="R116" s="22">
        <v>1</v>
      </c>
      <c r="S116" s="48">
        <f t="shared" si="14"/>
        <v>16.2709</v>
      </c>
    </row>
    <row r="117" ht="21.35" customHeight="1" spans="1:19">
      <c r="A117" s="74">
        <v>111</v>
      </c>
      <c r="B117" s="75" t="s">
        <v>145</v>
      </c>
      <c r="C117" s="74" t="s">
        <v>62</v>
      </c>
      <c r="D117" s="74" t="s">
        <v>141</v>
      </c>
      <c r="E117" s="22">
        <v>13250</v>
      </c>
      <c r="F117" s="24">
        <v>6487.362</v>
      </c>
      <c r="G117" s="24">
        <v>4832.751</v>
      </c>
      <c r="H117" s="24">
        <v>1654.611</v>
      </c>
      <c r="I117" s="24">
        <v>551.537</v>
      </c>
      <c r="J117" s="24">
        <v>473.025</v>
      </c>
      <c r="K117" s="39">
        <v>578.97</v>
      </c>
      <c r="L117" s="24"/>
      <c r="M117" s="40">
        <f t="shared" si="20"/>
        <v>-100</v>
      </c>
      <c r="N117" s="24">
        <v>771.225</v>
      </c>
      <c r="O117" s="39">
        <f t="shared" si="21"/>
        <v>63.0410654827969</v>
      </c>
      <c r="P117" s="39">
        <v>705.642</v>
      </c>
      <c r="Q117" s="39">
        <f t="shared" si="22"/>
        <v>21.8788538266231</v>
      </c>
      <c r="R117" s="22">
        <v>1</v>
      </c>
      <c r="S117" s="48">
        <f t="shared" si="14"/>
        <v>7.05642</v>
      </c>
    </row>
    <row r="118" ht="21.35" customHeight="1" spans="1:19">
      <c r="A118" s="74">
        <v>112</v>
      </c>
      <c r="B118" s="75" t="s">
        <v>146</v>
      </c>
      <c r="C118" s="74" t="s">
        <v>62</v>
      </c>
      <c r="D118" s="74" t="s">
        <v>141</v>
      </c>
      <c r="E118" s="22">
        <v>12500</v>
      </c>
      <c r="F118" s="24">
        <v>3595.62</v>
      </c>
      <c r="G118" s="24">
        <v>2511.81</v>
      </c>
      <c r="H118" s="24">
        <v>1083.81</v>
      </c>
      <c r="I118" s="24">
        <v>361.27</v>
      </c>
      <c r="J118" s="24">
        <v>355.74</v>
      </c>
      <c r="K118" s="39">
        <v>393.54</v>
      </c>
      <c r="L118" s="24">
        <v>2748.69</v>
      </c>
      <c r="M118" s="40">
        <f t="shared" si="20"/>
        <v>9.43064961123652</v>
      </c>
      <c r="N118" s="24">
        <v>214.62</v>
      </c>
      <c r="O118" s="39">
        <f t="shared" si="21"/>
        <v>-39.6694214876033</v>
      </c>
      <c r="P118" s="39">
        <v>186.48</v>
      </c>
      <c r="Q118" s="39">
        <f t="shared" si="22"/>
        <v>-52.6147278548559</v>
      </c>
      <c r="R118" s="22">
        <v>1</v>
      </c>
      <c r="S118" s="48">
        <f t="shared" si="14"/>
        <v>1.8648</v>
      </c>
    </row>
    <row r="119" ht="21.35" customHeight="1" spans="1:19">
      <c r="A119" s="74">
        <v>113</v>
      </c>
      <c r="B119" s="75" t="s">
        <v>147</v>
      </c>
      <c r="C119" s="74" t="s">
        <v>62</v>
      </c>
      <c r="D119" s="74" t="s">
        <v>141</v>
      </c>
      <c r="E119" s="22">
        <v>8250</v>
      </c>
      <c r="F119" s="24">
        <v>4346.3</v>
      </c>
      <c r="G119" s="24">
        <v>2915.612</v>
      </c>
      <c r="H119" s="24">
        <v>1430.688</v>
      </c>
      <c r="I119" s="24">
        <v>476.896</v>
      </c>
      <c r="J119" s="24">
        <v>297.136</v>
      </c>
      <c r="K119" s="39">
        <v>553.28</v>
      </c>
      <c r="L119" s="24">
        <v>3642.856</v>
      </c>
      <c r="M119" s="40">
        <f t="shared" si="20"/>
        <v>24.943099424752</v>
      </c>
      <c r="N119" s="24">
        <v>539.112</v>
      </c>
      <c r="O119" s="39">
        <f t="shared" si="21"/>
        <v>81.4361100640784</v>
      </c>
      <c r="P119" s="43">
        <v>558.04</v>
      </c>
      <c r="Q119" s="39">
        <f t="shared" si="22"/>
        <v>0.860323886639675</v>
      </c>
      <c r="R119" s="22">
        <v>1</v>
      </c>
      <c r="S119" s="48">
        <f t="shared" si="14"/>
        <v>5.5804</v>
      </c>
    </row>
    <row r="120" s="8" customFormat="1" ht="21.35" customHeight="1" spans="1:20">
      <c r="A120" s="74">
        <v>114</v>
      </c>
      <c r="B120" s="75" t="s">
        <v>148</v>
      </c>
      <c r="C120" s="74" t="s">
        <v>18</v>
      </c>
      <c r="D120" s="74" t="s">
        <v>48</v>
      </c>
      <c r="E120" s="22">
        <v>11800</v>
      </c>
      <c r="F120" s="24">
        <v>3456</v>
      </c>
      <c r="G120" s="24">
        <v>2209</v>
      </c>
      <c r="H120" s="24">
        <v>1256</v>
      </c>
      <c r="I120" s="24">
        <v>419</v>
      </c>
      <c r="J120" s="24">
        <v>276</v>
      </c>
      <c r="K120" s="43">
        <v>620.193</v>
      </c>
      <c r="L120" s="24">
        <v>2779.476</v>
      </c>
      <c r="M120" s="40">
        <f t="shared" si="20"/>
        <v>25.8250792213671</v>
      </c>
      <c r="N120" s="24">
        <v>362</v>
      </c>
      <c r="O120" s="39">
        <f t="shared" si="21"/>
        <v>31.1594202898551</v>
      </c>
      <c r="P120" s="43">
        <v>546.231</v>
      </c>
      <c r="Q120" s="39">
        <f t="shared" si="22"/>
        <v>-11.9256425016084</v>
      </c>
      <c r="R120" s="22">
        <v>1</v>
      </c>
      <c r="S120" s="48">
        <f t="shared" si="14"/>
        <v>5.46231</v>
      </c>
      <c r="T120" s="5"/>
    </row>
    <row r="121" ht="21.35" customHeight="1" spans="1:19">
      <c r="A121" s="74">
        <v>115</v>
      </c>
      <c r="B121" s="75" t="s">
        <v>149</v>
      </c>
      <c r="C121" s="74" t="s">
        <v>27</v>
      </c>
      <c r="D121" s="74" t="s">
        <v>48</v>
      </c>
      <c r="E121" s="22">
        <v>8800</v>
      </c>
      <c r="F121" s="24">
        <v>5714.583</v>
      </c>
      <c r="G121" s="24">
        <v>4271.358</v>
      </c>
      <c r="H121" s="24">
        <v>1443.225</v>
      </c>
      <c r="I121" s="24">
        <v>481</v>
      </c>
      <c r="J121" s="24">
        <v>530.397</v>
      </c>
      <c r="K121" s="39">
        <v>394</v>
      </c>
      <c r="L121" s="24">
        <v>3897.201</v>
      </c>
      <c r="M121" s="40">
        <f t="shared" si="20"/>
        <v>-8.75967315312835</v>
      </c>
      <c r="N121" s="24">
        <v>428.421</v>
      </c>
      <c r="O121" s="39">
        <f t="shared" si="21"/>
        <v>-19.2263530902324</v>
      </c>
      <c r="P121" s="39">
        <v>556</v>
      </c>
      <c r="Q121" s="39">
        <f t="shared" si="22"/>
        <v>41.1167512690355</v>
      </c>
      <c r="R121" s="22">
        <v>1</v>
      </c>
      <c r="S121" s="48">
        <f t="shared" si="14"/>
        <v>5.56</v>
      </c>
    </row>
    <row r="122" ht="21.35" customHeight="1" spans="1:19">
      <c r="A122" s="74">
        <v>116</v>
      </c>
      <c r="B122" s="75" t="s">
        <v>150</v>
      </c>
      <c r="C122" s="74" t="s">
        <v>47</v>
      </c>
      <c r="D122" s="74" t="s">
        <v>48</v>
      </c>
      <c r="E122" s="22">
        <v>10665</v>
      </c>
      <c r="F122" s="24">
        <v>2687</v>
      </c>
      <c r="G122" s="24">
        <v>1970</v>
      </c>
      <c r="H122" s="24">
        <f t="shared" ref="H122:H124" si="24">F122-G122</f>
        <v>717</v>
      </c>
      <c r="I122" s="24">
        <v>232.58</v>
      </c>
      <c r="J122" s="24">
        <v>237.66</v>
      </c>
      <c r="K122" s="39">
        <v>235.68</v>
      </c>
      <c r="L122" s="24">
        <v>2070.488</v>
      </c>
      <c r="M122" s="40">
        <f t="shared" si="20"/>
        <v>5.10091370558375</v>
      </c>
      <c r="N122" s="24">
        <v>314.89</v>
      </c>
      <c r="O122" s="39">
        <f t="shared" si="21"/>
        <v>32.4960026929227</v>
      </c>
      <c r="P122" s="39">
        <v>295.26</v>
      </c>
      <c r="Q122" s="39">
        <f t="shared" si="22"/>
        <v>25.2800407331976</v>
      </c>
      <c r="R122" s="22">
        <v>1</v>
      </c>
      <c r="S122" s="48">
        <f t="shared" si="14"/>
        <v>2.9526</v>
      </c>
    </row>
    <row r="123" ht="21.35" customHeight="1" spans="1:19">
      <c r="A123" s="74">
        <v>117</v>
      </c>
      <c r="B123" s="75" t="s">
        <v>151</v>
      </c>
      <c r="C123" s="74" t="s">
        <v>47</v>
      </c>
      <c r="D123" s="74" t="s">
        <v>48</v>
      </c>
      <c r="E123" s="22">
        <v>3400</v>
      </c>
      <c r="F123" s="24">
        <v>1996</v>
      </c>
      <c r="G123" s="24">
        <v>1489</v>
      </c>
      <c r="H123" s="24">
        <f t="shared" si="24"/>
        <v>507</v>
      </c>
      <c r="I123" s="24">
        <v>166</v>
      </c>
      <c r="J123" s="24">
        <v>83</v>
      </c>
      <c r="K123" s="39">
        <v>200</v>
      </c>
      <c r="L123" s="24">
        <v>896</v>
      </c>
      <c r="M123" s="40">
        <f t="shared" si="20"/>
        <v>-39.8253861652116</v>
      </c>
      <c r="N123" s="24">
        <v>227</v>
      </c>
      <c r="O123" s="39">
        <f t="shared" si="21"/>
        <v>173.493975903614</v>
      </c>
      <c r="P123" s="39">
        <v>237.07</v>
      </c>
      <c r="Q123" s="39">
        <f t="shared" si="22"/>
        <v>18.535</v>
      </c>
      <c r="R123" s="22">
        <v>1</v>
      </c>
      <c r="S123" s="48">
        <f t="shared" si="14"/>
        <v>2.3707</v>
      </c>
    </row>
    <row r="124" ht="21.35" customHeight="1" spans="1:19">
      <c r="A124" s="74">
        <v>118</v>
      </c>
      <c r="B124" s="75" t="s">
        <v>152</v>
      </c>
      <c r="C124" s="74" t="s">
        <v>31</v>
      </c>
      <c r="D124" s="74" t="s">
        <v>48</v>
      </c>
      <c r="E124" s="22">
        <v>22000</v>
      </c>
      <c r="F124" s="24">
        <v>6464</v>
      </c>
      <c r="G124" s="24">
        <v>4305</v>
      </c>
      <c r="H124" s="24">
        <f t="shared" si="24"/>
        <v>2159</v>
      </c>
      <c r="I124" s="24">
        <v>719.65</v>
      </c>
      <c r="J124" s="24">
        <v>456</v>
      </c>
      <c r="K124" s="39">
        <v>569.7523</v>
      </c>
      <c r="L124" s="24">
        <v>6781</v>
      </c>
      <c r="M124" s="40">
        <f t="shared" si="20"/>
        <v>57.5145180023229</v>
      </c>
      <c r="N124" s="24">
        <v>893</v>
      </c>
      <c r="O124" s="39">
        <f t="shared" si="21"/>
        <v>95.8333333333333</v>
      </c>
      <c r="P124" s="39">
        <v>834.3513</v>
      </c>
      <c r="Q124" s="39">
        <f t="shared" si="22"/>
        <v>46.4410586846249</v>
      </c>
      <c r="R124" s="22">
        <v>1</v>
      </c>
      <c r="S124" s="48">
        <f t="shared" si="14"/>
        <v>8.343513</v>
      </c>
    </row>
    <row r="125" s="58" customFormat="1" ht="21.35" customHeight="1" spans="1:20">
      <c r="A125" s="74">
        <v>119</v>
      </c>
      <c r="B125" s="75" t="s">
        <v>153</v>
      </c>
      <c r="C125" s="74" t="s">
        <v>31</v>
      </c>
      <c r="D125" s="74" t="s">
        <v>24</v>
      </c>
      <c r="E125" s="22">
        <v>5350</v>
      </c>
      <c r="F125" s="24">
        <v>2195.648</v>
      </c>
      <c r="G125" s="24">
        <v>1550.934</v>
      </c>
      <c r="H125" s="24">
        <v>644.714</v>
      </c>
      <c r="I125" s="23">
        <v>214.904666666667</v>
      </c>
      <c r="J125" s="83">
        <v>206.584</v>
      </c>
      <c r="K125" s="39">
        <v>204.96</v>
      </c>
      <c r="L125" s="22">
        <v>1783.236</v>
      </c>
      <c r="M125" s="40">
        <f t="shared" si="20"/>
        <v>14.9782002328919</v>
      </c>
      <c r="N125" s="24">
        <v>222.516</v>
      </c>
      <c r="O125" s="39">
        <f t="shared" si="21"/>
        <v>7.71211710490647</v>
      </c>
      <c r="P125" s="39">
        <v>214.396</v>
      </c>
      <c r="Q125" s="39">
        <f t="shared" si="22"/>
        <v>4.60382513661201</v>
      </c>
      <c r="R125" s="22">
        <v>1</v>
      </c>
      <c r="S125" s="48">
        <f t="shared" si="14"/>
        <v>2.14396</v>
      </c>
      <c r="T125" s="84"/>
    </row>
    <row r="126" s="58" customFormat="1" ht="21.35" customHeight="1" spans="1:20">
      <c r="A126" s="74">
        <v>120</v>
      </c>
      <c r="B126" s="75" t="s">
        <v>154</v>
      </c>
      <c r="C126" s="74" t="s">
        <v>31</v>
      </c>
      <c r="D126" s="74" t="s">
        <v>28</v>
      </c>
      <c r="E126" s="22">
        <v>7100</v>
      </c>
      <c r="F126" s="24">
        <v>5098.9968</v>
      </c>
      <c r="G126" s="24">
        <v>3418.0308</v>
      </c>
      <c r="H126" s="24">
        <v>1680.966</v>
      </c>
      <c r="I126" s="23">
        <v>560.322</v>
      </c>
      <c r="J126" s="83">
        <v>478.184</v>
      </c>
      <c r="K126" s="39">
        <v>520.786</v>
      </c>
      <c r="L126" s="22">
        <v>3832.444</v>
      </c>
      <c r="M126" s="40">
        <f t="shared" si="20"/>
        <v>12.1243260885771</v>
      </c>
      <c r="N126" s="24">
        <v>432.628</v>
      </c>
      <c r="O126" s="39">
        <f t="shared" si="21"/>
        <v>-9.5268766834524</v>
      </c>
      <c r="P126" s="39">
        <v>331.058</v>
      </c>
      <c r="Q126" s="39">
        <f t="shared" si="22"/>
        <v>-36.4310868571736</v>
      </c>
      <c r="R126" s="22">
        <v>1</v>
      </c>
      <c r="S126" s="48">
        <f t="shared" si="14"/>
        <v>3.31058</v>
      </c>
      <c r="T126" s="84"/>
    </row>
    <row r="127" s="58" customFormat="1" ht="21.35" customHeight="1" spans="1:20">
      <c r="A127" s="74">
        <v>121</v>
      </c>
      <c r="B127" s="75" t="s">
        <v>155</v>
      </c>
      <c r="C127" s="74" t="s">
        <v>87</v>
      </c>
      <c r="D127" s="74" t="s">
        <v>43</v>
      </c>
      <c r="E127" s="22">
        <v>25000</v>
      </c>
      <c r="F127" s="24">
        <v>9545.29</v>
      </c>
      <c r="G127" s="24">
        <v>5250.06</v>
      </c>
      <c r="H127" s="24">
        <v>4295.23</v>
      </c>
      <c r="I127" s="23">
        <v>1431.74333333333</v>
      </c>
      <c r="J127" s="83">
        <v>1927.99</v>
      </c>
      <c r="K127" s="39">
        <v>850.18</v>
      </c>
      <c r="L127" s="22">
        <v>14865.71</v>
      </c>
      <c r="M127" s="40">
        <f t="shared" si="20"/>
        <v>183.153144916439</v>
      </c>
      <c r="N127" s="24">
        <v>1634.42</v>
      </c>
      <c r="O127" s="39">
        <f t="shared" si="21"/>
        <v>-15.226738727898</v>
      </c>
      <c r="P127" s="39">
        <v>1003</v>
      </c>
      <c r="Q127" s="39">
        <f t="shared" si="22"/>
        <v>17.9750170552118</v>
      </c>
      <c r="R127" s="22">
        <v>1</v>
      </c>
      <c r="S127" s="48">
        <f t="shared" si="14"/>
        <v>10.03</v>
      </c>
      <c r="T127" s="84"/>
    </row>
    <row r="128" s="58" customFormat="1" ht="21.35" customHeight="1" spans="1:20">
      <c r="A128" s="74">
        <v>122</v>
      </c>
      <c r="B128" s="75" t="s">
        <v>156</v>
      </c>
      <c r="C128" s="74" t="s">
        <v>31</v>
      </c>
      <c r="D128" s="74" t="s">
        <v>24</v>
      </c>
      <c r="E128" s="22">
        <v>3500</v>
      </c>
      <c r="F128" s="24">
        <v>1509.129</v>
      </c>
      <c r="G128" s="24">
        <v>1085.511</v>
      </c>
      <c r="H128" s="24">
        <v>423.618</v>
      </c>
      <c r="I128" s="23">
        <v>141.206</v>
      </c>
      <c r="J128" s="83">
        <v>135.018</v>
      </c>
      <c r="K128" s="39">
        <v>145</v>
      </c>
      <c r="L128" s="22">
        <v>1065.726</v>
      </c>
      <c r="M128" s="40">
        <f t="shared" si="20"/>
        <v>-1.82264389766662</v>
      </c>
      <c r="N128" s="24">
        <v>141.342</v>
      </c>
      <c r="O128" s="39">
        <f t="shared" si="21"/>
        <v>4.68381993511977</v>
      </c>
      <c r="P128" s="39">
        <v>141</v>
      </c>
      <c r="Q128" s="39">
        <f t="shared" si="22"/>
        <v>-2.75862068965517</v>
      </c>
      <c r="R128" s="22">
        <v>1</v>
      </c>
      <c r="S128" s="48">
        <f t="shared" si="14"/>
        <v>1.41</v>
      </c>
      <c r="T128" s="84"/>
    </row>
    <row r="129" s="58" customFormat="1" ht="21.35" customHeight="1" spans="1:20">
      <c r="A129" s="74">
        <v>123</v>
      </c>
      <c r="B129" s="75" t="s">
        <v>157</v>
      </c>
      <c r="C129" s="74" t="s">
        <v>87</v>
      </c>
      <c r="D129" s="74" t="s">
        <v>24</v>
      </c>
      <c r="E129" s="22">
        <v>10400</v>
      </c>
      <c r="F129" s="24">
        <v>1757</v>
      </c>
      <c r="G129" s="24">
        <v>1326</v>
      </c>
      <c r="H129" s="24">
        <v>431</v>
      </c>
      <c r="I129" s="23">
        <v>143.863333333333</v>
      </c>
      <c r="J129" s="83">
        <v>144.09</v>
      </c>
      <c r="K129" s="39">
        <v>141.29</v>
      </c>
      <c r="L129" s="22">
        <v>1313.72</v>
      </c>
      <c r="M129" s="40">
        <f t="shared" si="20"/>
        <v>-0.926093514328806</v>
      </c>
      <c r="N129" s="24">
        <v>152.29</v>
      </c>
      <c r="O129" s="39">
        <f t="shared" si="21"/>
        <v>5.69088763966964</v>
      </c>
      <c r="P129" s="39">
        <v>144.32</v>
      </c>
      <c r="Q129" s="39">
        <f t="shared" si="22"/>
        <v>2.14452544412202</v>
      </c>
      <c r="R129" s="22">
        <v>1</v>
      </c>
      <c r="S129" s="48">
        <f t="shared" si="14"/>
        <v>1.4432</v>
      </c>
      <c r="T129" s="84"/>
    </row>
    <row r="130" s="58" customFormat="1" ht="21.35" customHeight="1" spans="1:20">
      <c r="A130" s="74">
        <v>124</v>
      </c>
      <c r="B130" s="75" t="s">
        <v>158</v>
      </c>
      <c r="C130" s="74" t="s">
        <v>21</v>
      </c>
      <c r="D130" s="74" t="s">
        <v>24</v>
      </c>
      <c r="E130" s="22">
        <v>3500</v>
      </c>
      <c r="F130" s="24">
        <v>1538.464</v>
      </c>
      <c r="G130" s="24">
        <v>1153.088</v>
      </c>
      <c r="H130" s="24">
        <v>385.376</v>
      </c>
      <c r="I130" s="23">
        <v>128.458666666667</v>
      </c>
      <c r="J130" s="83">
        <v>129.008</v>
      </c>
      <c r="K130" s="39">
        <v>137</v>
      </c>
      <c r="L130" s="22">
        <v>923.802</v>
      </c>
      <c r="M130" s="40">
        <f t="shared" si="20"/>
        <v>-19.8845187878115</v>
      </c>
      <c r="N130" s="24">
        <v>120.762</v>
      </c>
      <c r="O130" s="39">
        <f t="shared" si="21"/>
        <v>-6.39185166811361</v>
      </c>
      <c r="P130" s="43">
        <v>156.49</v>
      </c>
      <c r="Q130" s="39">
        <f t="shared" si="22"/>
        <v>14.2262773722628</v>
      </c>
      <c r="R130" s="22">
        <v>1</v>
      </c>
      <c r="S130" s="48">
        <f t="shared" si="14"/>
        <v>1.5649</v>
      </c>
      <c r="T130" s="84"/>
    </row>
    <row r="131" s="58" customFormat="1" ht="21.35" customHeight="1" spans="1:20">
      <c r="A131" s="74">
        <v>125</v>
      </c>
      <c r="B131" s="75" t="s">
        <v>159</v>
      </c>
      <c r="C131" s="74" t="s">
        <v>47</v>
      </c>
      <c r="D131" s="74" t="s">
        <v>24</v>
      </c>
      <c r="E131" s="22">
        <v>4930</v>
      </c>
      <c r="F131" s="24">
        <v>1599.2603</v>
      </c>
      <c r="G131" s="24">
        <v>1136.8934</v>
      </c>
      <c r="H131" s="24">
        <v>462.3669</v>
      </c>
      <c r="I131" s="23">
        <v>154.1223</v>
      </c>
      <c r="J131" s="83">
        <v>155.4645</v>
      </c>
      <c r="K131" s="39">
        <v>158</v>
      </c>
      <c r="L131" s="22">
        <v>1175.6591</v>
      </c>
      <c r="M131" s="40">
        <f t="shared" si="20"/>
        <v>3.40979198225622</v>
      </c>
      <c r="N131" s="24">
        <v>109.7718</v>
      </c>
      <c r="O131" s="39">
        <f t="shared" si="21"/>
        <v>-29.3910828517121</v>
      </c>
      <c r="P131" s="39">
        <v>133</v>
      </c>
      <c r="Q131" s="39">
        <f t="shared" si="22"/>
        <v>-15.8227848101266</v>
      </c>
      <c r="R131" s="22">
        <v>1</v>
      </c>
      <c r="S131" s="48">
        <f t="shared" si="14"/>
        <v>1.33</v>
      </c>
      <c r="T131" s="84"/>
    </row>
    <row r="132" s="58" customFormat="1" ht="21.35" customHeight="1" spans="1:20">
      <c r="A132" s="74">
        <v>126</v>
      </c>
      <c r="B132" s="75" t="s">
        <v>160</v>
      </c>
      <c r="C132" s="74" t="s">
        <v>47</v>
      </c>
      <c r="D132" s="74" t="s">
        <v>22</v>
      </c>
      <c r="E132" s="22">
        <v>72000</v>
      </c>
      <c r="F132" s="24">
        <v>4903.54</v>
      </c>
      <c r="G132" s="24">
        <v>3501.98</v>
      </c>
      <c r="H132" s="24">
        <v>1401.56</v>
      </c>
      <c r="I132" s="23">
        <v>467.186666666667</v>
      </c>
      <c r="J132" s="83">
        <v>986.34</v>
      </c>
      <c r="K132" s="39">
        <v>314</v>
      </c>
      <c r="L132" s="22">
        <v>4607.47</v>
      </c>
      <c r="M132" s="40">
        <f t="shared" si="20"/>
        <v>31.5675703459186</v>
      </c>
      <c r="N132" s="24">
        <v>648.73</v>
      </c>
      <c r="O132" s="39">
        <f t="shared" si="21"/>
        <v>-34.2285621590932</v>
      </c>
      <c r="P132" s="39">
        <v>581</v>
      </c>
      <c r="Q132" s="39">
        <f t="shared" si="22"/>
        <v>85.031847133758</v>
      </c>
      <c r="R132" s="22">
        <v>1</v>
      </c>
      <c r="S132" s="48">
        <f t="shared" si="14"/>
        <v>5.81</v>
      </c>
      <c r="T132" s="84"/>
    </row>
    <row r="133" s="58" customFormat="1" ht="21.35" customHeight="1" spans="1:20">
      <c r="A133" s="74">
        <v>127</v>
      </c>
      <c r="B133" s="75" t="s">
        <v>161</v>
      </c>
      <c r="C133" s="74" t="s">
        <v>47</v>
      </c>
      <c r="D133" s="74" t="s">
        <v>22</v>
      </c>
      <c r="E133" s="22">
        <v>25000</v>
      </c>
      <c r="F133" s="24">
        <v>7844.9616</v>
      </c>
      <c r="G133" s="24">
        <v>6048.8624</v>
      </c>
      <c r="H133" s="24">
        <v>1796.0992</v>
      </c>
      <c r="I133" s="23">
        <v>598.699733333333</v>
      </c>
      <c r="J133" s="83">
        <v>636.2608</v>
      </c>
      <c r="K133" s="39">
        <v>577</v>
      </c>
      <c r="L133" s="22">
        <v>5741.848</v>
      </c>
      <c r="M133" s="40">
        <f t="shared" si="20"/>
        <v>-5.07557255724647</v>
      </c>
      <c r="N133" s="24">
        <v>734.804</v>
      </c>
      <c r="O133" s="39">
        <f t="shared" si="21"/>
        <v>15.4878628386347</v>
      </c>
      <c r="P133" s="39">
        <v>715</v>
      </c>
      <c r="Q133" s="39">
        <f t="shared" si="22"/>
        <v>23.9168110918544</v>
      </c>
      <c r="R133" s="22">
        <v>1</v>
      </c>
      <c r="S133" s="48">
        <f t="shared" ref="S133:S140" si="25">P133*0.01</f>
        <v>7.15</v>
      </c>
      <c r="T133" s="84"/>
    </row>
    <row r="134" s="58" customFormat="1" ht="21.35" customHeight="1" spans="1:20">
      <c r="A134" s="74">
        <v>128</v>
      </c>
      <c r="B134" s="75" t="s">
        <v>162</v>
      </c>
      <c r="C134" s="74" t="s">
        <v>47</v>
      </c>
      <c r="D134" s="74" t="s">
        <v>163</v>
      </c>
      <c r="E134" s="22">
        <v>50000</v>
      </c>
      <c r="F134" s="24">
        <v>16370</v>
      </c>
      <c r="G134" s="24">
        <v>11910.93</v>
      </c>
      <c r="H134" s="24">
        <v>4459.07</v>
      </c>
      <c r="I134" s="23">
        <v>1486.35666666667</v>
      </c>
      <c r="J134" s="83">
        <v>1329</v>
      </c>
      <c r="K134" s="39">
        <v>1559</v>
      </c>
      <c r="L134" s="22">
        <v>12761</v>
      </c>
      <c r="M134" s="40">
        <f t="shared" si="20"/>
        <v>7.13689023443173</v>
      </c>
      <c r="N134" s="24">
        <v>1654</v>
      </c>
      <c r="O134" s="39">
        <f t="shared" si="21"/>
        <v>24.4544770504138</v>
      </c>
      <c r="P134" s="39">
        <v>1372</v>
      </c>
      <c r="Q134" s="39">
        <f t="shared" si="22"/>
        <v>-11.9948685054522</v>
      </c>
      <c r="R134" s="22">
        <v>1</v>
      </c>
      <c r="S134" s="48">
        <f t="shared" si="25"/>
        <v>13.72</v>
      </c>
      <c r="T134" s="84"/>
    </row>
    <row r="135" s="58" customFormat="1" ht="21.35" customHeight="1" spans="1:20">
      <c r="A135" s="74">
        <v>129</v>
      </c>
      <c r="B135" s="75" t="s">
        <v>164</v>
      </c>
      <c r="C135" s="74" t="s">
        <v>27</v>
      </c>
      <c r="D135" s="74" t="s">
        <v>24</v>
      </c>
      <c r="E135" s="22">
        <v>8600</v>
      </c>
      <c r="F135" s="24">
        <v>5082.736</v>
      </c>
      <c r="G135" s="24">
        <v>3706.656</v>
      </c>
      <c r="H135" s="24">
        <v>1376.08</v>
      </c>
      <c r="I135" s="23">
        <v>458.693333333333</v>
      </c>
      <c r="J135" s="83">
        <v>473.28</v>
      </c>
      <c r="K135" s="39">
        <v>410</v>
      </c>
      <c r="L135" s="22">
        <v>3203.072</v>
      </c>
      <c r="M135" s="40">
        <f t="shared" si="20"/>
        <v>-13.5859383768011</v>
      </c>
      <c r="N135" s="24">
        <v>519.168</v>
      </c>
      <c r="O135" s="39">
        <f t="shared" si="21"/>
        <v>9.69574036511157</v>
      </c>
      <c r="P135" s="39">
        <v>516.912</v>
      </c>
      <c r="Q135" s="39">
        <f t="shared" si="22"/>
        <v>26.0760975609756</v>
      </c>
      <c r="R135" s="22">
        <v>1</v>
      </c>
      <c r="S135" s="48">
        <f t="shared" si="25"/>
        <v>5.16912</v>
      </c>
      <c r="T135" s="84"/>
    </row>
    <row r="136" s="58" customFormat="1" ht="21.35" customHeight="1" spans="1:20">
      <c r="A136" s="74">
        <v>130</v>
      </c>
      <c r="B136" s="75" t="s">
        <v>165</v>
      </c>
      <c r="C136" s="74" t="s">
        <v>47</v>
      </c>
      <c r="D136" s="74" t="s">
        <v>22</v>
      </c>
      <c r="E136" s="22">
        <v>106550</v>
      </c>
      <c r="F136" s="24">
        <v>28242.850578</v>
      </c>
      <c r="G136" s="24">
        <v>21088.107778</v>
      </c>
      <c r="H136" s="24">
        <v>7154.7428</v>
      </c>
      <c r="I136" s="23">
        <v>2384.91426666667</v>
      </c>
      <c r="J136" s="83">
        <v>2183.1275</v>
      </c>
      <c r="K136" s="39">
        <v>2456.8166</v>
      </c>
      <c r="L136" s="22">
        <v>21763.9293</v>
      </c>
      <c r="M136" s="40">
        <f t="shared" ref="M136:M167" si="26">(L136-G136)/G136*100</f>
        <v>3.20475183982625</v>
      </c>
      <c r="N136" s="24">
        <v>2664.9987</v>
      </c>
      <c r="O136" s="39">
        <f t="shared" ref="O136:O167" si="27">(N136-J136)/J136*100</f>
        <v>22.0725175235986</v>
      </c>
      <c r="P136" s="39">
        <v>2690.8562</v>
      </c>
      <c r="Q136" s="39">
        <f t="shared" ref="Q136:Q167" si="28">(P136-K136)/K136*100</f>
        <v>9.52613231284745</v>
      </c>
      <c r="R136" s="22">
        <v>1</v>
      </c>
      <c r="S136" s="48">
        <f t="shared" si="25"/>
        <v>26.908562</v>
      </c>
      <c r="T136" s="84"/>
    </row>
    <row r="137" ht="21.35" customHeight="1" spans="1:19">
      <c r="A137" s="74">
        <v>131</v>
      </c>
      <c r="B137" s="85" t="s">
        <v>166</v>
      </c>
      <c r="C137" s="74" t="s">
        <v>47</v>
      </c>
      <c r="D137" s="86" t="s">
        <v>19</v>
      </c>
      <c r="E137" s="87">
        <v>28276</v>
      </c>
      <c r="F137" s="88">
        <v>3543.6942</v>
      </c>
      <c r="G137" s="88">
        <v>2578.6597</v>
      </c>
      <c r="H137" s="88">
        <v>965.0345</v>
      </c>
      <c r="I137" s="88">
        <v>321.678166666667</v>
      </c>
      <c r="J137" s="88">
        <v>295</v>
      </c>
      <c r="K137" s="98">
        <v>517</v>
      </c>
      <c r="L137" s="88">
        <v>2350.9742</v>
      </c>
      <c r="M137" s="40">
        <f t="shared" si="26"/>
        <v>-8.8296063261081</v>
      </c>
      <c r="N137" s="24">
        <v>282</v>
      </c>
      <c r="O137" s="39">
        <f t="shared" si="27"/>
        <v>-4.40677966101695</v>
      </c>
      <c r="P137" s="98">
        <v>319</v>
      </c>
      <c r="Q137" s="39">
        <f t="shared" si="28"/>
        <v>-38.2978723404255</v>
      </c>
      <c r="R137" s="88">
        <v>1</v>
      </c>
      <c r="S137" s="48">
        <f t="shared" si="25"/>
        <v>3.19</v>
      </c>
    </row>
    <row r="138" ht="21.35" customHeight="1" spans="1:20">
      <c r="A138" s="74">
        <v>132</v>
      </c>
      <c r="B138" s="85" t="s">
        <v>167</v>
      </c>
      <c r="C138" s="74" t="s">
        <v>47</v>
      </c>
      <c r="D138" s="86" t="s">
        <v>22</v>
      </c>
      <c r="E138" s="87">
        <v>10050</v>
      </c>
      <c r="F138" s="88">
        <v>4761.0253</v>
      </c>
      <c r="G138" s="88">
        <v>3732.255</v>
      </c>
      <c r="H138" s="88">
        <v>1028.7703</v>
      </c>
      <c r="I138" s="88">
        <v>342.923433333333</v>
      </c>
      <c r="J138" s="88">
        <v>307</v>
      </c>
      <c r="K138" s="98">
        <v>317.3528</v>
      </c>
      <c r="L138" s="88">
        <v>2567.6096</v>
      </c>
      <c r="M138" s="40">
        <f t="shared" si="26"/>
        <v>-31.2048721215458</v>
      </c>
      <c r="N138" s="24">
        <v>281</v>
      </c>
      <c r="O138" s="39">
        <f t="shared" si="27"/>
        <v>-8.46905537459283</v>
      </c>
      <c r="P138" s="98">
        <v>292.4271</v>
      </c>
      <c r="Q138" s="39">
        <f t="shared" si="28"/>
        <v>-7.85425557927959</v>
      </c>
      <c r="R138" s="88">
        <v>1</v>
      </c>
      <c r="S138" s="48">
        <f t="shared" si="25"/>
        <v>2.924271</v>
      </c>
      <c r="T138" s="103"/>
    </row>
    <row r="139" ht="21.35" customHeight="1" spans="1:20">
      <c r="A139" s="74">
        <v>133</v>
      </c>
      <c r="B139" s="85" t="s">
        <v>168</v>
      </c>
      <c r="C139" s="74" t="s">
        <v>31</v>
      </c>
      <c r="D139" s="74" t="s">
        <v>24</v>
      </c>
      <c r="E139" s="87">
        <v>3220</v>
      </c>
      <c r="F139" s="88">
        <v>1409.352</v>
      </c>
      <c r="G139" s="88">
        <v>958.12</v>
      </c>
      <c r="H139" s="88">
        <v>451.232</v>
      </c>
      <c r="I139" s="88">
        <v>150.410666666667</v>
      </c>
      <c r="J139" s="88">
        <v>143.144</v>
      </c>
      <c r="K139" s="98">
        <v>149.864</v>
      </c>
      <c r="L139" s="88">
        <v>1372.864</v>
      </c>
      <c r="M139" s="40">
        <f t="shared" si="26"/>
        <v>43.2872709055233</v>
      </c>
      <c r="N139" s="24">
        <v>166.744</v>
      </c>
      <c r="O139" s="39">
        <f t="shared" si="27"/>
        <v>16.486894316213</v>
      </c>
      <c r="P139" s="98">
        <v>165</v>
      </c>
      <c r="Q139" s="39">
        <f t="shared" si="28"/>
        <v>10.0998238402819</v>
      </c>
      <c r="R139" s="88">
        <v>1</v>
      </c>
      <c r="S139" s="48">
        <f t="shared" si="25"/>
        <v>1.65</v>
      </c>
      <c r="T139" s="103"/>
    </row>
    <row r="140" ht="21.35" customHeight="1" spans="1:19">
      <c r="A140" s="74">
        <v>134</v>
      </c>
      <c r="B140" s="85" t="s">
        <v>169</v>
      </c>
      <c r="C140" s="74" t="s">
        <v>31</v>
      </c>
      <c r="D140" s="86" t="s">
        <v>22</v>
      </c>
      <c r="E140" s="87">
        <v>50000</v>
      </c>
      <c r="F140" s="88">
        <v>288.8038</v>
      </c>
      <c r="G140" s="88">
        <v>74.9818</v>
      </c>
      <c r="H140" s="88">
        <v>213.822</v>
      </c>
      <c r="I140" s="88">
        <v>213.822</v>
      </c>
      <c r="J140" s="88">
        <v>0</v>
      </c>
      <c r="K140" s="98">
        <v>0</v>
      </c>
      <c r="L140" s="88">
        <v>2106.138</v>
      </c>
      <c r="M140" s="40">
        <f t="shared" si="26"/>
        <v>2708.86561805665</v>
      </c>
      <c r="N140" s="24">
        <v>298</v>
      </c>
      <c r="O140" s="39" t="s">
        <v>75</v>
      </c>
      <c r="P140" s="98">
        <v>281</v>
      </c>
      <c r="Q140" s="39" t="s">
        <v>75</v>
      </c>
      <c r="R140" s="88">
        <v>1</v>
      </c>
      <c r="S140" s="48">
        <f t="shared" si="25"/>
        <v>2.81</v>
      </c>
    </row>
    <row r="141" ht="21.35" customHeight="1" spans="1:20">
      <c r="A141" s="74">
        <v>135</v>
      </c>
      <c r="B141" s="85" t="s">
        <v>170</v>
      </c>
      <c r="C141" s="74" t="s">
        <v>31</v>
      </c>
      <c r="D141" s="86" t="s">
        <v>22</v>
      </c>
      <c r="E141" s="87">
        <v>5600</v>
      </c>
      <c r="F141" s="88">
        <v>2167.98</v>
      </c>
      <c r="G141" s="88">
        <v>1623.33</v>
      </c>
      <c r="H141" s="88">
        <v>544.65</v>
      </c>
      <c r="I141" s="88">
        <v>181.55</v>
      </c>
      <c r="J141" s="88">
        <v>195</v>
      </c>
      <c r="K141" s="98">
        <v>161.52</v>
      </c>
      <c r="L141" s="88">
        <v>1520.77</v>
      </c>
      <c r="M141" s="40">
        <f t="shared" si="26"/>
        <v>-6.31787744944034</v>
      </c>
      <c r="N141" s="24">
        <v>193</v>
      </c>
      <c r="O141" s="39">
        <f t="shared" si="27"/>
        <v>-1.02564102564103</v>
      </c>
      <c r="P141" s="98">
        <v>198.24</v>
      </c>
      <c r="Q141" s="39">
        <f t="shared" si="28"/>
        <v>22.7340267459138</v>
      </c>
      <c r="R141" s="88">
        <v>1</v>
      </c>
      <c r="S141" s="48">
        <f t="shared" ref="S141:S169" si="29">P141*0.01</f>
        <v>1.9824</v>
      </c>
      <c r="T141" s="103"/>
    </row>
    <row r="142" ht="21.35" customHeight="1" spans="1:20">
      <c r="A142" s="74">
        <v>136</v>
      </c>
      <c r="B142" s="85" t="s">
        <v>171</v>
      </c>
      <c r="C142" s="74" t="s">
        <v>47</v>
      </c>
      <c r="D142" s="86" t="s">
        <v>24</v>
      </c>
      <c r="E142" s="87">
        <v>49032</v>
      </c>
      <c r="F142" s="88">
        <v>4295.1893</v>
      </c>
      <c r="G142" s="88">
        <v>2533.4826</v>
      </c>
      <c r="H142" s="88">
        <v>1761.7067</v>
      </c>
      <c r="I142" s="88">
        <v>587.235566666667</v>
      </c>
      <c r="J142" s="88">
        <v>16</v>
      </c>
      <c r="K142" s="98">
        <v>571.5426</v>
      </c>
      <c r="L142" s="88">
        <v>2898.24</v>
      </c>
      <c r="M142" s="40">
        <f t="shared" si="26"/>
        <v>14.3974701069587</v>
      </c>
      <c r="N142" s="24">
        <v>13</v>
      </c>
      <c r="O142" s="39">
        <f t="shared" si="27"/>
        <v>-18.75</v>
      </c>
      <c r="P142" s="98">
        <v>507.98</v>
      </c>
      <c r="Q142" s="39">
        <f t="shared" si="28"/>
        <v>-11.1212357574046</v>
      </c>
      <c r="R142" s="88">
        <v>1</v>
      </c>
      <c r="S142" s="48">
        <f t="shared" si="29"/>
        <v>5.0798</v>
      </c>
      <c r="T142" s="103"/>
    </row>
    <row r="143" ht="21.35" customHeight="1" spans="1:20">
      <c r="A143" s="74">
        <v>137</v>
      </c>
      <c r="B143" s="85" t="s">
        <v>172</v>
      </c>
      <c r="C143" s="74" t="s">
        <v>27</v>
      </c>
      <c r="D143" s="86" t="s">
        <v>163</v>
      </c>
      <c r="E143" s="87">
        <v>31500</v>
      </c>
      <c r="F143" s="88">
        <v>19641.39</v>
      </c>
      <c r="G143" s="88">
        <v>14152.28</v>
      </c>
      <c r="H143" s="88">
        <v>5489</v>
      </c>
      <c r="I143" s="88">
        <v>1829.66666666667</v>
      </c>
      <c r="J143" s="88">
        <v>1872.53</v>
      </c>
      <c r="K143" s="99">
        <v>1927</v>
      </c>
      <c r="L143" s="88">
        <v>13729.13</v>
      </c>
      <c r="M143" s="40">
        <f t="shared" si="26"/>
        <v>-2.98997758665036</v>
      </c>
      <c r="N143" s="24">
        <v>1622.48</v>
      </c>
      <c r="O143" s="39">
        <f t="shared" si="27"/>
        <v>-13.3535911307162</v>
      </c>
      <c r="P143" s="98">
        <v>1924</v>
      </c>
      <c r="Q143" s="39">
        <f t="shared" si="28"/>
        <v>-0.155682407887909</v>
      </c>
      <c r="R143" s="88">
        <v>1</v>
      </c>
      <c r="S143" s="48">
        <f t="shared" si="29"/>
        <v>19.24</v>
      </c>
      <c r="T143" s="103"/>
    </row>
    <row r="144" ht="21.35" customHeight="1" spans="1:19">
      <c r="A144" s="74">
        <v>138</v>
      </c>
      <c r="B144" s="85" t="s">
        <v>173</v>
      </c>
      <c r="C144" s="74" t="s">
        <v>34</v>
      </c>
      <c r="D144" s="86" t="s">
        <v>22</v>
      </c>
      <c r="E144" s="87">
        <v>63000</v>
      </c>
      <c r="F144" s="88">
        <v>7495.13</v>
      </c>
      <c r="G144" s="88">
        <v>5508.88</v>
      </c>
      <c r="H144" s="88">
        <v>1986.25</v>
      </c>
      <c r="I144" s="88">
        <v>662.083333333333</v>
      </c>
      <c r="J144" s="88">
        <v>646</v>
      </c>
      <c r="K144" s="98">
        <v>677.93</v>
      </c>
      <c r="L144" s="88">
        <v>5476.68</v>
      </c>
      <c r="M144" s="40">
        <f t="shared" si="26"/>
        <v>-0.584510826157038</v>
      </c>
      <c r="N144" s="24">
        <v>674</v>
      </c>
      <c r="O144" s="39">
        <f t="shared" si="27"/>
        <v>4.3343653250774</v>
      </c>
      <c r="P144" s="98">
        <v>685.82</v>
      </c>
      <c r="Q144" s="39">
        <f t="shared" si="28"/>
        <v>1.1638369743189</v>
      </c>
      <c r="R144" s="88">
        <v>1</v>
      </c>
      <c r="S144" s="48">
        <f t="shared" si="29"/>
        <v>6.8582</v>
      </c>
    </row>
    <row r="145" ht="21.35" customHeight="1" spans="1:19">
      <c r="A145" s="74">
        <v>139</v>
      </c>
      <c r="B145" s="85" t="s">
        <v>174</v>
      </c>
      <c r="C145" s="74" t="s">
        <v>21</v>
      </c>
      <c r="D145" s="86" t="s">
        <v>24</v>
      </c>
      <c r="E145" s="87">
        <v>16600</v>
      </c>
      <c r="F145" s="88">
        <v>6649.784</v>
      </c>
      <c r="G145" s="88">
        <v>5142.868</v>
      </c>
      <c r="H145" s="88">
        <v>1506.916</v>
      </c>
      <c r="I145" s="88">
        <v>502.305333333333</v>
      </c>
      <c r="J145" s="88">
        <v>554.372</v>
      </c>
      <c r="K145" s="98">
        <v>477.676</v>
      </c>
      <c r="L145" s="88">
        <v>5008.32</v>
      </c>
      <c r="M145" s="40">
        <f t="shared" si="26"/>
        <v>-2.61620558801044</v>
      </c>
      <c r="N145" s="24">
        <v>680.84</v>
      </c>
      <c r="O145" s="39">
        <f t="shared" si="27"/>
        <v>22.8128404753487</v>
      </c>
      <c r="P145" s="98">
        <v>605.632</v>
      </c>
      <c r="Q145" s="39">
        <f t="shared" si="28"/>
        <v>26.7871946675152</v>
      </c>
      <c r="R145" s="88">
        <v>1</v>
      </c>
      <c r="S145" s="48">
        <f t="shared" si="29"/>
        <v>6.05632</v>
      </c>
    </row>
    <row r="146" ht="21.35" customHeight="1" spans="1:20">
      <c r="A146" s="74">
        <v>140</v>
      </c>
      <c r="B146" s="85" t="s">
        <v>175</v>
      </c>
      <c r="C146" s="74" t="s">
        <v>47</v>
      </c>
      <c r="D146" s="86" t="s">
        <v>163</v>
      </c>
      <c r="E146" s="87">
        <v>16000</v>
      </c>
      <c r="F146" s="88">
        <v>7771.8492</v>
      </c>
      <c r="G146" s="88">
        <v>5935.7169</v>
      </c>
      <c r="H146" s="88">
        <v>1836.1323</v>
      </c>
      <c r="I146" s="88">
        <v>612.0441</v>
      </c>
      <c r="J146" s="88">
        <v>561</v>
      </c>
      <c r="K146" s="98">
        <v>0</v>
      </c>
      <c r="L146" s="88">
        <v>6174.6649</v>
      </c>
      <c r="M146" s="40">
        <f t="shared" si="26"/>
        <v>4.02559630160258</v>
      </c>
      <c r="N146" s="24">
        <v>542</v>
      </c>
      <c r="O146" s="39">
        <f t="shared" si="27"/>
        <v>-3.38680926916221</v>
      </c>
      <c r="P146" s="98">
        <v>598.5361</v>
      </c>
      <c r="Q146" s="39" t="s">
        <v>75</v>
      </c>
      <c r="R146" s="88">
        <v>1</v>
      </c>
      <c r="S146" s="48">
        <f t="shared" si="29"/>
        <v>5.985361</v>
      </c>
      <c r="T146" s="103"/>
    </row>
    <row r="147" ht="21.35" customHeight="1" spans="1:19">
      <c r="A147" s="74">
        <v>141</v>
      </c>
      <c r="B147" s="85" t="s">
        <v>176</v>
      </c>
      <c r="C147" s="74" t="s">
        <v>31</v>
      </c>
      <c r="D147" s="86" t="s">
        <v>28</v>
      </c>
      <c r="E147" s="87">
        <v>12900</v>
      </c>
      <c r="F147" s="88">
        <v>9424.0076</v>
      </c>
      <c r="G147" s="88">
        <v>5101.7176</v>
      </c>
      <c r="H147" s="88">
        <v>4322.29</v>
      </c>
      <c r="I147" s="88">
        <v>1440.76333333333</v>
      </c>
      <c r="J147" s="88">
        <v>860</v>
      </c>
      <c r="K147" s="98">
        <v>1897</v>
      </c>
      <c r="L147" s="88">
        <v>12992.28</v>
      </c>
      <c r="M147" s="40">
        <f t="shared" si="26"/>
        <v>154.664821118284</v>
      </c>
      <c r="N147" s="24">
        <v>511</v>
      </c>
      <c r="O147" s="39">
        <f t="shared" si="27"/>
        <v>-40.5813953488372</v>
      </c>
      <c r="P147" s="98">
        <v>308.735</v>
      </c>
      <c r="Q147" s="39">
        <f t="shared" si="28"/>
        <v>-83.7250922509225</v>
      </c>
      <c r="R147" s="88">
        <v>1</v>
      </c>
      <c r="S147" s="48">
        <f t="shared" si="29"/>
        <v>3.08735</v>
      </c>
    </row>
    <row r="148" ht="21.35" customHeight="1" spans="1:19">
      <c r="A148" s="74">
        <v>142</v>
      </c>
      <c r="B148" s="85" t="s">
        <v>177</v>
      </c>
      <c r="C148" s="74" t="s">
        <v>31</v>
      </c>
      <c r="D148" s="86" t="s">
        <v>24</v>
      </c>
      <c r="E148" s="87">
        <v>4100</v>
      </c>
      <c r="F148" s="88">
        <v>2282.745</v>
      </c>
      <c r="G148" s="88">
        <v>1626.96</v>
      </c>
      <c r="H148" s="88">
        <v>655.785</v>
      </c>
      <c r="I148" s="88">
        <v>218.595</v>
      </c>
      <c r="J148" s="88">
        <v>211</v>
      </c>
      <c r="K148" s="98">
        <v>233.32</v>
      </c>
      <c r="L148" s="88">
        <v>1037.005</v>
      </c>
      <c r="M148" s="40">
        <f t="shared" si="26"/>
        <v>-36.2611865073511</v>
      </c>
      <c r="N148" s="24">
        <v>112</v>
      </c>
      <c r="O148" s="39">
        <f t="shared" si="27"/>
        <v>-46.9194312796209</v>
      </c>
      <c r="P148" s="98">
        <v>216</v>
      </c>
      <c r="Q148" s="39">
        <f t="shared" si="28"/>
        <v>-7.42328133036173</v>
      </c>
      <c r="R148" s="88">
        <v>1</v>
      </c>
      <c r="S148" s="48">
        <f t="shared" si="29"/>
        <v>2.16</v>
      </c>
    </row>
    <row r="149" ht="21.35" customHeight="1" spans="1:22">
      <c r="A149" s="74">
        <v>143</v>
      </c>
      <c r="B149" s="75" t="s">
        <v>178</v>
      </c>
      <c r="C149" s="74" t="s">
        <v>50</v>
      </c>
      <c r="D149" s="74" t="s">
        <v>43</v>
      </c>
      <c r="E149" s="22">
        <v>45600</v>
      </c>
      <c r="F149" s="23">
        <v>24575.694</v>
      </c>
      <c r="G149" s="24">
        <v>18083.842</v>
      </c>
      <c r="H149" s="24">
        <v>6491.852</v>
      </c>
      <c r="I149" s="23">
        <v>2163.95066666667</v>
      </c>
      <c r="J149" s="83">
        <v>2334.24</v>
      </c>
      <c r="K149" s="39">
        <v>2040</v>
      </c>
      <c r="L149" s="22">
        <v>17213.5831</v>
      </c>
      <c r="M149" s="40">
        <f t="shared" si="26"/>
        <v>-4.81235624597915</v>
      </c>
      <c r="N149" s="24">
        <v>2106.988</v>
      </c>
      <c r="O149" s="39">
        <f t="shared" si="27"/>
        <v>-9.73558845705668</v>
      </c>
      <c r="P149" s="39">
        <v>2085</v>
      </c>
      <c r="Q149" s="39">
        <f t="shared" si="28"/>
        <v>2.20588235294118</v>
      </c>
      <c r="R149" s="22">
        <v>1</v>
      </c>
      <c r="S149" s="48">
        <f t="shared" si="29"/>
        <v>20.85</v>
      </c>
      <c r="T149" s="103"/>
      <c r="V149" s="8">
        <v>194</v>
      </c>
    </row>
    <row r="150" ht="21.35" customHeight="1" spans="1:22">
      <c r="A150" s="74">
        <v>144</v>
      </c>
      <c r="B150" s="75" t="s">
        <v>179</v>
      </c>
      <c r="C150" s="74" t="s">
        <v>27</v>
      </c>
      <c r="D150" s="74" t="s">
        <v>22</v>
      </c>
      <c r="E150" s="22">
        <v>1600</v>
      </c>
      <c r="F150" s="23">
        <v>1666.664</v>
      </c>
      <c r="G150" s="24">
        <v>1252.036</v>
      </c>
      <c r="H150" s="24">
        <v>450.8</v>
      </c>
      <c r="I150" s="23">
        <v>150.266666666667</v>
      </c>
      <c r="J150" s="83">
        <v>153.444</v>
      </c>
      <c r="K150" s="43">
        <v>128</v>
      </c>
      <c r="L150" s="22">
        <v>862.172</v>
      </c>
      <c r="M150" s="40">
        <f t="shared" si="26"/>
        <v>-31.1384017711951</v>
      </c>
      <c r="N150" s="24">
        <v>118.952</v>
      </c>
      <c r="O150" s="39">
        <f t="shared" si="27"/>
        <v>-22.4785589531034</v>
      </c>
      <c r="P150" s="39">
        <v>113</v>
      </c>
      <c r="Q150" s="39">
        <f t="shared" si="28"/>
        <v>-11.71875</v>
      </c>
      <c r="R150" s="22">
        <v>1</v>
      </c>
      <c r="S150" s="48">
        <f t="shared" si="29"/>
        <v>1.13</v>
      </c>
      <c r="T150" s="103"/>
      <c r="V150" s="8">
        <v>12</v>
      </c>
    </row>
    <row r="151" ht="21.35" customHeight="1" spans="1:19">
      <c r="A151" s="74">
        <v>145</v>
      </c>
      <c r="B151" s="75" t="s">
        <v>180</v>
      </c>
      <c r="C151" s="74" t="s">
        <v>50</v>
      </c>
      <c r="D151" s="74" t="s">
        <v>24</v>
      </c>
      <c r="E151" s="22">
        <v>12670</v>
      </c>
      <c r="F151" s="23">
        <v>5566.906</v>
      </c>
      <c r="G151" s="24">
        <v>3761.842</v>
      </c>
      <c r="H151" s="24">
        <v>1805.064</v>
      </c>
      <c r="I151" s="23">
        <v>601.688</v>
      </c>
      <c r="J151" s="83">
        <v>729.802</v>
      </c>
      <c r="K151" s="39">
        <v>503</v>
      </c>
      <c r="L151" s="22">
        <v>3401.67</v>
      </c>
      <c r="M151" s="40">
        <f t="shared" si="26"/>
        <v>-9.57435213919139</v>
      </c>
      <c r="N151" s="24">
        <v>443.658</v>
      </c>
      <c r="O151" s="39">
        <f t="shared" si="27"/>
        <v>-39.2084428379204</v>
      </c>
      <c r="P151" s="39">
        <v>506</v>
      </c>
      <c r="Q151" s="39">
        <f t="shared" si="28"/>
        <v>0.596421471172962</v>
      </c>
      <c r="R151" s="22">
        <v>1</v>
      </c>
      <c r="S151" s="48">
        <f t="shared" si="29"/>
        <v>5.06</v>
      </c>
    </row>
    <row r="152" ht="21.35" customHeight="1" spans="1:19">
      <c r="A152" s="74">
        <v>146</v>
      </c>
      <c r="B152" s="75" t="s">
        <v>181</v>
      </c>
      <c r="C152" s="74" t="s">
        <v>62</v>
      </c>
      <c r="D152" s="74" t="s">
        <v>22</v>
      </c>
      <c r="E152" s="22">
        <v>12110</v>
      </c>
      <c r="F152" s="23">
        <v>1770.6631</v>
      </c>
      <c r="G152" s="24">
        <v>1309.8036</v>
      </c>
      <c r="H152" s="24">
        <v>460.8595</v>
      </c>
      <c r="I152" s="23">
        <v>153.619833333333</v>
      </c>
      <c r="J152" s="83">
        <v>119.385</v>
      </c>
      <c r="K152" s="39">
        <v>152.2059</v>
      </c>
      <c r="L152" s="22">
        <v>1184.2143</v>
      </c>
      <c r="M152" s="40">
        <f t="shared" si="26"/>
        <v>-9.58840699475859</v>
      </c>
      <c r="N152" s="24">
        <v>167.4968</v>
      </c>
      <c r="O152" s="39">
        <f t="shared" si="27"/>
        <v>40.2997026427106</v>
      </c>
      <c r="P152" s="39">
        <v>180.1375</v>
      </c>
      <c r="Q152" s="39">
        <f t="shared" si="28"/>
        <v>18.351194007591</v>
      </c>
      <c r="R152" s="22">
        <v>1</v>
      </c>
      <c r="S152" s="48">
        <f t="shared" si="29"/>
        <v>1.801375</v>
      </c>
    </row>
    <row r="153" ht="21.35" customHeight="1" spans="1:19">
      <c r="A153" s="74">
        <v>147</v>
      </c>
      <c r="B153" s="75" t="s">
        <v>182</v>
      </c>
      <c r="C153" s="74" t="s">
        <v>62</v>
      </c>
      <c r="D153" s="74" t="s">
        <v>22</v>
      </c>
      <c r="E153" s="22">
        <v>20000</v>
      </c>
      <c r="F153" s="23">
        <v>9683.73</v>
      </c>
      <c r="G153" s="24">
        <v>7262.64</v>
      </c>
      <c r="H153" s="24">
        <v>2421.09</v>
      </c>
      <c r="I153" s="23">
        <v>807.03</v>
      </c>
      <c r="J153" s="83">
        <v>920.85</v>
      </c>
      <c r="K153" s="39">
        <v>753</v>
      </c>
      <c r="L153" s="22">
        <v>8389.29</v>
      </c>
      <c r="M153" s="40">
        <f t="shared" si="26"/>
        <v>15.5129539671524</v>
      </c>
      <c r="N153" s="24">
        <v>1341.27</v>
      </c>
      <c r="O153" s="39">
        <f t="shared" si="27"/>
        <v>45.6556442417332</v>
      </c>
      <c r="P153" s="43">
        <v>1328.67</v>
      </c>
      <c r="Q153" s="39">
        <f t="shared" si="28"/>
        <v>76.4501992031873</v>
      </c>
      <c r="R153" s="22">
        <v>1</v>
      </c>
      <c r="S153" s="48">
        <f t="shared" si="29"/>
        <v>13.2867</v>
      </c>
    </row>
    <row r="154" ht="21.35" customHeight="1" spans="1:19">
      <c r="A154" s="74">
        <v>148</v>
      </c>
      <c r="B154" s="75" t="s">
        <v>183</v>
      </c>
      <c r="C154" s="74" t="s">
        <v>21</v>
      </c>
      <c r="D154" s="74" t="s">
        <v>24</v>
      </c>
      <c r="E154" s="22">
        <v>1250</v>
      </c>
      <c r="F154" s="23">
        <v>2011.754</v>
      </c>
      <c r="G154" s="24">
        <v>1498.316</v>
      </c>
      <c r="H154" s="24">
        <v>509.424</v>
      </c>
      <c r="I154" s="23">
        <v>171.146</v>
      </c>
      <c r="J154" s="83">
        <v>171.79</v>
      </c>
      <c r="K154" s="39">
        <v>168.054</v>
      </c>
      <c r="L154" s="22">
        <v>1235.25</v>
      </c>
      <c r="M154" s="40">
        <f t="shared" si="26"/>
        <v>-17.5574444910152</v>
      </c>
      <c r="N154" s="24">
        <v>180.006</v>
      </c>
      <c r="O154" s="39">
        <f t="shared" si="27"/>
        <v>4.78258338669306</v>
      </c>
      <c r="P154" s="39">
        <v>176.136</v>
      </c>
      <c r="Q154" s="39">
        <f t="shared" si="28"/>
        <v>4.8091684815595</v>
      </c>
      <c r="R154" s="22">
        <v>1</v>
      </c>
      <c r="S154" s="48">
        <f t="shared" si="29"/>
        <v>1.76136</v>
      </c>
    </row>
    <row r="155" ht="21.35" customHeight="1" spans="1:20">
      <c r="A155" s="74">
        <v>149</v>
      </c>
      <c r="B155" s="75" t="s">
        <v>184</v>
      </c>
      <c r="C155" s="74" t="s">
        <v>50</v>
      </c>
      <c r="D155" s="74" t="s">
        <v>22</v>
      </c>
      <c r="E155" s="22" t="s">
        <v>185</v>
      </c>
      <c r="F155" s="23">
        <v>15396.372</v>
      </c>
      <c r="G155" s="24">
        <v>8231.752</v>
      </c>
      <c r="H155" s="24">
        <v>7164.62</v>
      </c>
      <c r="I155" s="23">
        <v>2388.20666666667</v>
      </c>
      <c r="J155" s="83">
        <v>2130.068</v>
      </c>
      <c r="K155" s="39">
        <v>2644.44</v>
      </c>
      <c r="L155" s="22">
        <v>8275.012</v>
      </c>
      <c r="M155" s="40">
        <f t="shared" si="26"/>
        <v>0.525526036255711</v>
      </c>
      <c r="N155" s="24">
        <v>111.792</v>
      </c>
      <c r="O155" s="39">
        <f t="shared" si="27"/>
        <v>-94.7517168465983</v>
      </c>
      <c r="P155" s="43">
        <v>1608</v>
      </c>
      <c r="Q155" s="39">
        <f t="shared" si="28"/>
        <v>-39.19317511458</v>
      </c>
      <c r="R155" s="22">
        <v>1</v>
      </c>
      <c r="S155" s="48">
        <f t="shared" si="29"/>
        <v>16.08</v>
      </c>
      <c r="T155" s="103"/>
    </row>
    <row r="156" ht="21.35" customHeight="1" spans="1:19">
      <c r="A156" s="74">
        <v>150</v>
      </c>
      <c r="B156" s="89" t="s">
        <v>186</v>
      </c>
      <c r="C156" s="74" t="s">
        <v>47</v>
      </c>
      <c r="D156" s="90" t="s">
        <v>163</v>
      </c>
      <c r="E156" s="91">
        <v>117000</v>
      </c>
      <c r="F156" s="92">
        <v>5652</v>
      </c>
      <c r="G156" s="92">
        <v>4895</v>
      </c>
      <c r="H156" s="92">
        <v>758</v>
      </c>
      <c r="I156" s="92">
        <v>253</v>
      </c>
      <c r="J156" s="92">
        <v>215</v>
      </c>
      <c r="K156" s="100">
        <v>248.468</v>
      </c>
      <c r="L156" s="92">
        <v>3106</v>
      </c>
      <c r="M156" s="40">
        <f t="shared" si="26"/>
        <v>-36.5474974463739</v>
      </c>
      <c r="N156" s="24">
        <v>136</v>
      </c>
      <c r="O156" s="39">
        <f t="shared" si="27"/>
        <v>-36.7441860465116</v>
      </c>
      <c r="P156" s="100">
        <v>126.478</v>
      </c>
      <c r="Q156" s="39">
        <f t="shared" si="28"/>
        <v>-49.0968655923499</v>
      </c>
      <c r="R156" s="22">
        <v>1</v>
      </c>
      <c r="S156" s="48">
        <f t="shared" si="29"/>
        <v>1.26478</v>
      </c>
    </row>
    <row r="157" s="59" customFormat="1" ht="21.35" customHeight="1" spans="1:20">
      <c r="A157" s="74">
        <v>151</v>
      </c>
      <c r="B157" s="75" t="s">
        <v>187</v>
      </c>
      <c r="C157" s="74" t="s">
        <v>31</v>
      </c>
      <c r="D157" s="74" t="s">
        <v>22</v>
      </c>
      <c r="E157" s="22">
        <v>92500</v>
      </c>
      <c r="F157" s="24">
        <v>39903</v>
      </c>
      <c r="G157" s="24">
        <v>31393</v>
      </c>
      <c r="H157" s="24">
        <f t="shared" ref="H157:H159" si="30">F157-G157</f>
        <v>8510</v>
      </c>
      <c r="I157" s="24">
        <v>2837</v>
      </c>
      <c r="J157" s="24">
        <v>3236</v>
      </c>
      <c r="K157" s="39">
        <v>2877.36</v>
      </c>
      <c r="L157" s="24">
        <v>35911.108</v>
      </c>
      <c r="M157" s="40">
        <f t="shared" si="26"/>
        <v>14.3920874080209</v>
      </c>
      <c r="N157" s="24">
        <v>3361</v>
      </c>
      <c r="O157" s="39">
        <f t="shared" si="27"/>
        <v>3.8627935723115</v>
      </c>
      <c r="P157" s="39">
        <v>4317.02</v>
      </c>
      <c r="Q157" s="39">
        <f t="shared" si="28"/>
        <v>50.0340589985264</v>
      </c>
      <c r="R157" s="22">
        <v>1</v>
      </c>
      <c r="S157" s="48">
        <f t="shared" si="29"/>
        <v>43.1702</v>
      </c>
      <c r="T157" s="5"/>
    </row>
    <row r="158" s="59" customFormat="1" ht="21.35" customHeight="1" spans="1:20">
      <c r="A158" s="74">
        <v>152</v>
      </c>
      <c r="B158" s="75" t="s">
        <v>188</v>
      </c>
      <c r="C158" s="74" t="s">
        <v>50</v>
      </c>
      <c r="D158" s="74" t="s">
        <v>141</v>
      </c>
      <c r="E158" s="22">
        <v>34500</v>
      </c>
      <c r="F158" s="24">
        <v>26957</v>
      </c>
      <c r="G158" s="24">
        <v>19191</v>
      </c>
      <c r="H158" s="24">
        <f t="shared" si="30"/>
        <v>7766</v>
      </c>
      <c r="I158" s="24">
        <v>2780</v>
      </c>
      <c r="J158" s="24">
        <v>2542.32</v>
      </c>
      <c r="K158" s="39">
        <v>2563.44</v>
      </c>
      <c r="L158" s="24">
        <v>19004.39</v>
      </c>
      <c r="M158" s="40">
        <f t="shared" si="26"/>
        <v>-0.972382887811998</v>
      </c>
      <c r="N158" s="24">
        <v>2842</v>
      </c>
      <c r="O158" s="39">
        <f t="shared" si="27"/>
        <v>11.7876585166305</v>
      </c>
      <c r="P158" s="39">
        <v>2921</v>
      </c>
      <c r="Q158" s="39">
        <f t="shared" si="28"/>
        <v>13.9484442780014</v>
      </c>
      <c r="R158" s="22">
        <v>1</v>
      </c>
      <c r="S158" s="48">
        <f t="shared" si="29"/>
        <v>29.21</v>
      </c>
      <c r="T158" s="5"/>
    </row>
    <row r="159" s="59" customFormat="1" ht="21.35" customHeight="1" spans="1:20">
      <c r="A159" s="74">
        <v>153</v>
      </c>
      <c r="B159" s="75" t="s">
        <v>189</v>
      </c>
      <c r="C159" s="74" t="s">
        <v>62</v>
      </c>
      <c r="D159" s="74" t="s">
        <v>141</v>
      </c>
      <c r="E159" s="22">
        <v>73500</v>
      </c>
      <c r="F159" s="24">
        <v>43005.49</v>
      </c>
      <c r="G159" s="24">
        <v>30012.73</v>
      </c>
      <c r="H159" s="24">
        <f t="shared" si="30"/>
        <v>12992.76</v>
      </c>
      <c r="I159" s="24">
        <v>4330.92</v>
      </c>
      <c r="J159" s="24">
        <v>4385.04</v>
      </c>
      <c r="K159" s="39">
        <v>4283.4</v>
      </c>
      <c r="L159" s="24">
        <v>27851.12</v>
      </c>
      <c r="M159" s="40">
        <f t="shared" si="26"/>
        <v>-7.20231048625034</v>
      </c>
      <c r="N159" s="24">
        <v>4474.14</v>
      </c>
      <c r="O159" s="39">
        <f t="shared" si="27"/>
        <v>2.03190848886214</v>
      </c>
      <c r="P159" s="43">
        <v>4235.22</v>
      </c>
      <c r="Q159" s="39">
        <f t="shared" si="28"/>
        <v>-1.12480739599382</v>
      </c>
      <c r="R159" s="22">
        <v>1</v>
      </c>
      <c r="S159" s="48">
        <f t="shared" si="29"/>
        <v>42.3522</v>
      </c>
      <c r="T159" s="5"/>
    </row>
    <row r="160" s="58" customFormat="1" ht="21.35" customHeight="1" spans="1:20">
      <c r="A160" s="74">
        <v>154</v>
      </c>
      <c r="B160" s="75" t="s">
        <v>190</v>
      </c>
      <c r="C160" s="74" t="s">
        <v>27</v>
      </c>
      <c r="D160" s="74" t="s">
        <v>24</v>
      </c>
      <c r="E160" s="22">
        <v>7200</v>
      </c>
      <c r="F160" s="83">
        <v>1309.788</v>
      </c>
      <c r="G160" s="24">
        <v>941.904</v>
      </c>
      <c r="H160" s="24">
        <v>321.55</v>
      </c>
      <c r="I160" s="23">
        <v>107.183333333333</v>
      </c>
      <c r="J160" s="83">
        <v>129.352</v>
      </c>
      <c r="K160" s="39">
        <v>125</v>
      </c>
      <c r="L160" s="22">
        <v>1047.684</v>
      </c>
      <c r="M160" s="40">
        <f t="shared" si="26"/>
        <v>11.2304438668909</v>
      </c>
      <c r="N160" s="24">
        <v>128.232</v>
      </c>
      <c r="O160" s="39">
        <f t="shared" si="27"/>
        <v>-0.865854412765171</v>
      </c>
      <c r="P160" s="43">
        <v>136</v>
      </c>
      <c r="Q160" s="39">
        <f t="shared" si="28"/>
        <v>8.8</v>
      </c>
      <c r="R160" s="22">
        <v>1</v>
      </c>
      <c r="S160" s="48">
        <f t="shared" si="29"/>
        <v>1.36</v>
      </c>
      <c r="T160" s="84"/>
    </row>
    <row r="161" s="59" customFormat="1" ht="21.35" customHeight="1" spans="1:20">
      <c r="A161" s="74">
        <v>155</v>
      </c>
      <c r="B161" s="75" t="s">
        <v>191</v>
      </c>
      <c r="C161" s="74" t="s">
        <v>47</v>
      </c>
      <c r="D161" s="74" t="s">
        <v>43</v>
      </c>
      <c r="E161" s="22">
        <v>44000</v>
      </c>
      <c r="F161" s="24">
        <v>19901.67</v>
      </c>
      <c r="G161" s="24">
        <v>14224.34</v>
      </c>
      <c r="H161" s="24">
        <f t="shared" ref="H161:H166" si="31">F161-G161</f>
        <v>5677.33</v>
      </c>
      <c r="I161" s="24">
        <v>1892.45</v>
      </c>
      <c r="J161" s="24">
        <v>1746.31</v>
      </c>
      <c r="K161" s="39">
        <v>1903.15</v>
      </c>
      <c r="L161" s="24">
        <v>11569</v>
      </c>
      <c r="M161" s="40">
        <f t="shared" si="26"/>
        <v>-18.6675796557169</v>
      </c>
      <c r="N161" s="24">
        <v>1345.25</v>
      </c>
      <c r="O161" s="39">
        <f t="shared" si="27"/>
        <v>-22.9661400324112</v>
      </c>
      <c r="P161" s="39">
        <v>2453.95</v>
      </c>
      <c r="Q161" s="39">
        <f t="shared" si="28"/>
        <v>28.9414917373827</v>
      </c>
      <c r="R161" s="22">
        <v>1</v>
      </c>
      <c r="S161" s="48">
        <f t="shared" si="29"/>
        <v>24.5395</v>
      </c>
      <c r="T161" s="5"/>
    </row>
    <row r="162" s="59" customFormat="1" ht="21.35" customHeight="1" spans="1:20">
      <c r="A162" s="74">
        <v>156</v>
      </c>
      <c r="B162" s="75" t="s">
        <v>192</v>
      </c>
      <c r="C162" s="74" t="s">
        <v>31</v>
      </c>
      <c r="D162" s="74" t="s">
        <v>22</v>
      </c>
      <c r="E162" s="22">
        <v>87500</v>
      </c>
      <c r="F162" s="24">
        <v>20885</v>
      </c>
      <c r="G162" s="24">
        <v>15305</v>
      </c>
      <c r="H162" s="24">
        <f t="shared" si="31"/>
        <v>5580</v>
      </c>
      <c r="I162" s="24">
        <v>1860.254</v>
      </c>
      <c r="J162" s="24">
        <v>2012</v>
      </c>
      <c r="K162" s="39">
        <v>1794.474</v>
      </c>
      <c r="L162" s="24">
        <v>12599.202</v>
      </c>
      <c r="M162" s="40">
        <f t="shared" si="26"/>
        <v>-17.6791767396276</v>
      </c>
      <c r="N162" s="24">
        <v>947</v>
      </c>
      <c r="O162" s="39">
        <f t="shared" si="27"/>
        <v>-52.9324055666004</v>
      </c>
      <c r="P162" s="39">
        <v>1618.425</v>
      </c>
      <c r="Q162" s="39">
        <f t="shared" si="28"/>
        <v>-9.81061859909923</v>
      </c>
      <c r="R162" s="22">
        <v>1</v>
      </c>
      <c r="S162" s="48">
        <f t="shared" si="29"/>
        <v>16.18425</v>
      </c>
      <c r="T162" s="5"/>
    </row>
    <row r="163" s="59" customFormat="1" ht="21.35" customHeight="1" spans="1:20">
      <c r="A163" s="74">
        <v>157</v>
      </c>
      <c r="B163" s="75" t="s">
        <v>193</v>
      </c>
      <c r="C163" s="74" t="s">
        <v>21</v>
      </c>
      <c r="D163" s="74" t="s">
        <v>24</v>
      </c>
      <c r="E163" s="22">
        <v>12500</v>
      </c>
      <c r="F163" s="24">
        <v>5290.3644</v>
      </c>
      <c r="G163" s="24">
        <v>3896.0694</v>
      </c>
      <c r="H163" s="24">
        <v>1394.295</v>
      </c>
      <c r="I163" s="24">
        <v>465</v>
      </c>
      <c r="J163" s="24">
        <v>408.87</v>
      </c>
      <c r="K163" s="39">
        <v>489.561</v>
      </c>
      <c r="L163" s="24">
        <v>3252.564</v>
      </c>
      <c r="M163" s="40">
        <f t="shared" si="26"/>
        <v>-16.516784839613</v>
      </c>
      <c r="N163" s="24">
        <v>251.286</v>
      </c>
      <c r="O163" s="39">
        <f t="shared" si="27"/>
        <v>-38.5413456599897</v>
      </c>
      <c r="P163" s="39">
        <v>258.741</v>
      </c>
      <c r="Q163" s="39">
        <f t="shared" si="28"/>
        <v>-47.1483635338599</v>
      </c>
      <c r="R163" s="22">
        <v>1</v>
      </c>
      <c r="S163" s="48">
        <f t="shared" si="29"/>
        <v>2.58741</v>
      </c>
      <c r="T163" s="5"/>
    </row>
    <row r="164" s="59" customFormat="1" ht="21.35" customHeight="1" spans="1:20">
      <c r="A164" s="74">
        <v>158</v>
      </c>
      <c r="B164" s="75" t="s">
        <v>194</v>
      </c>
      <c r="C164" s="74" t="s">
        <v>31</v>
      </c>
      <c r="D164" s="74" t="s">
        <v>24</v>
      </c>
      <c r="E164" s="22">
        <v>20000</v>
      </c>
      <c r="F164" s="24">
        <v>6172</v>
      </c>
      <c r="G164" s="24">
        <v>5620</v>
      </c>
      <c r="H164" s="24">
        <f t="shared" si="31"/>
        <v>552</v>
      </c>
      <c r="I164" s="24">
        <v>184</v>
      </c>
      <c r="J164" s="24">
        <v>551</v>
      </c>
      <c r="K164" s="39">
        <v>854.48</v>
      </c>
      <c r="L164" s="24">
        <v>3961.3552</v>
      </c>
      <c r="M164" s="40">
        <f t="shared" si="26"/>
        <v>-29.5132526690391</v>
      </c>
      <c r="N164" s="24">
        <v>333</v>
      </c>
      <c r="O164" s="39">
        <f t="shared" si="27"/>
        <v>-39.5644283121597</v>
      </c>
      <c r="P164" s="39">
        <v>547.48</v>
      </c>
      <c r="Q164" s="39">
        <f t="shared" si="28"/>
        <v>-35.9282838685516</v>
      </c>
      <c r="R164" s="22">
        <v>1</v>
      </c>
      <c r="S164" s="48">
        <f t="shared" si="29"/>
        <v>5.4748</v>
      </c>
      <c r="T164" s="5"/>
    </row>
    <row r="165" s="59" customFormat="1" ht="21.35" customHeight="1" spans="1:20">
      <c r="A165" s="74">
        <v>159</v>
      </c>
      <c r="B165" s="75" t="s">
        <v>195</v>
      </c>
      <c r="C165" s="74" t="s">
        <v>50</v>
      </c>
      <c r="D165" s="74" t="s">
        <v>48</v>
      </c>
      <c r="E165" s="22">
        <v>8750</v>
      </c>
      <c r="F165" s="24">
        <v>4053</v>
      </c>
      <c r="G165" s="24">
        <v>3081</v>
      </c>
      <c r="H165" s="24">
        <f t="shared" si="31"/>
        <v>972</v>
      </c>
      <c r="I165" s="24">
        <v>338.05</v>
      </c>
      <c r="J165" s="24">
        <v>397</v>
      </c>
      <c r="K165" s="39">
        <v>297.766</v>
      </c>
      <c r="L165" s="24">
        <v>2262.808</v>
      </c>
      <c r="M165" s="40">
        <f t="shared" si="26"/>
        <v>-26.556053229471</v>
      </c>
      <c r="N165" s="24">
        <v>0</v>
      </c>
      <c r="O165" s="39">
        <f t="shared" si="27"/>
        <v>-100</v>
      </c>
      <c r="P165" s="39">
        <v>281.148</v>
      </c>
      <c r="Q165" s="39">
        <f t="shared" si="28"/>
        <v>-5.58089237857915</v>
      </c>
      <c r="R165" s="22">
        <v>1</v>
      </c>
      <c r="S165" s="48">
        <f t="shared" si="29"/>
        <v>2.81148</v>
      </c>
      <c r="T165" s="5"/>
    </row>
    <row r="166" s="59" customFormat="1" ht="21.35" customHeight="1" spans="1:20">
      <c r="A166" s="74">
        <v>160</v>
      </c>
      <c r="B166" s="75" t="s">
        <v>196</v>
      </c>
      <c r="C166" s="74" t="s">
        <v>47</v>
      </c>
      <c r="D166" s="74" t="s">
        <v>48</v>
      </c>
      <c r="E166" s="22">
        <v>10430</v>
      </c>
      <c r="F166" s="24">
        <v>4581</v>
      </c>
      <c r="G166" s="24">
        <v>3407</v>
      </c>
      <c r="H166" s="24">
        <f t="shared" si="31"/>
        <v>1174</v>
      </c>
      <c r="I166" s="24">
        <v>392</v>
      </c>
      <c r="J166" s="24">
        <v>502</v>
      </c>
      <c r="K166" s="39">
        <v>248.0163</v>
      </c>
      <c r="L166" s="24">
        <v>853.3686</v>
      </c>
      <c r="M166" s="40">
        <f t="shared" si="26"/>
        <v>-74.9524919283827</v>
      </c>
      <c r="N166" s="24">
        <v>0</v>
      </c>
      <c r="O166" s="39">
        <f t="shared" si="27"/>
        <v>-100</v>
      </c>
      <c r="P166" s="39">
        <v>82.299</v>
      </c>
      <c r="Q166" s="39">
        <f t="shared" si="28"/>
        <v>-66.8171003276801</v>
      </c>
      <c r="R166" s="22">
        <v>1</v>
      </c>
      <c r="S166" s="48">
        <f t="shared" si="29"/>
        <v>0.82299</v>
      </c>
      <c r="T166" s="5"/>
    </row>
    <row r="167" s="61" customFormat="1" ht="21.35" customHeight="1" spans="1:20">
      <c r="A167" s="74">
        <v>161</v>
      </c>
      <c r="B167" s="75" t="s">
        <v>197</v>
      </c>
      <c r="C167" s="74" t="s">
        <v>18</v>
      </c>
      <c r="D167" s="74" t="s">
        <v>24</v>
      </c>
      <c r="E167" s="22">
        <v>31500</v>
      </c>
      <c r="F167" s="24">
        <v>0</v>
      </c>
      <c r="G167" s="24">
        <v>0</v>
      </c>
      <c r="H167" s="24">
        <v>52</v>
      </c>
      <c r="I167" s="24">
        <v>17</v>
      </c>
      <c r="J167" s="24">
        <v>4</v>
      </c>
      <c r="K167" s="43">
        <v>14</v>
      </c>
      <c r="L167" s="24">
        <v>5194.6</v>
      </c>
      <c r="M167" s="40" t="s">
        <v>75</v>
      </c>
      <c r="N167" s="24">
        <v>287.892</v>
      </c>
      <c r="O167" s="39" t="s">
        <v>75</v>
      </c>
      <c r="P167" s="39">
        <v>593.604</v>
      </c>
      <c r="Q167" s="39" t="s">
        <v>75</v>
      </c>
      <c r="R167" s="22">
        <v>3</v>
      </c>
      <c r="S167" s="48">
        <f t="shared" si="29"/>
        <v>5.93604</v>
      </c>
      <c r="T167" s="5"/>
    </row>
    <row r="168" s="61" customFormat="1" ht="21.35" customHeight="1" spans="1:20">
      <c r="A168" s="74">
        <v>162</v>
      </c>
      <c r="B168" s="75" t="s">
        <v>198</v>
      </c>
      <c r="C168" s="74" t="s">
        <v>31</v>
      </c>
      <c r="D168" s="74" t="s">
        <v>28</v>
      </c>
      <c r="E168" s="22">
        <v>12500</v>
      </c>
      <c r="F168" s="24">
        <v>0</v>
      </c>
      <c r="G168" s="24">
        <v>0</v>
      </c>
      <c r="H168" s="24">
        <f>F168-G168</f>
        <v>0</v>
      </c>
      <c r="I168" s="24">
        <v>0</v>
      </c>
      <c r="J168" s="24">
        <v>0</v>
      </c>
      <c r="K168" s="39">
        <v>0</v>
      </c>
      <c r="L168" s="24">
        <v>0</v>
      </c>
      <c r="M168" s="40" t="s">
        <v>75</v>
      </c>
      <c r="N168" s="24">
        <v>193.926</v>
      </c>
      <c r="O168" s="39" t="s">
        <v>75</v>
      </c>
      <c r="P168" s="39">
        <v>773.418</v>
      </c>
      <c r="Q168" s="39" t="s">
        <v>75</v>
      </c>
      <c r="R168" s="22">
        <v>3</v>
      </c>
      <c r="S168" s="48">
        <f t="shared" si="29"/>
        <v>7.73418</v>
      </c>
      <c r="T168" s="5"/>
    </row>
    <row r="169" s="60" customFormat="1" ht="21.35" customHeight="1" spans="1:20">
      <c r="A169" s="93" t="s">
        <v>199</v>
      </c>
      <c r="B169" s="94"/>
      <c r="C169" s="94"/>
      <c r="D169" s="94"/>
      <c r="E169" s="95"/>
      <c r="F169" s="24">
        <f t="shared" ref="F169:L169" si="32">SUM(F7:F166)</f>
        <v>3465580.942378</v>
      </c>
      <c r="G169" s="24">
        <f t="shared" si="32"/>
        <v>2663579.290778</v>
      </c>
      <c r="H169" s="24">
        <f t="shared" si="32"/>
        <v>857848.2428</v>
      </c>
      <c r="I169" s="24">
        <f>SUM(I7:I168)</f>
        <v>319910.254167</v>
      </c>
      <c r="J169" s="24">
        <f t="shared" si="32"/>
        <v>312056.8865</v>
      </c>
      <c r="K169" s="24">
        <f>SUM(K7:K168)</f>
        <v>309111.1027</v>
      </c>
      <c r="L169" s="24">
        <f t="shared" si="32"/>
        <v>2704529.2757</v>
      </c>
      <c r="M169" s="40">
        <f>(L169-G169)/G169*100</f>
        <v>1.5374043890407</v>
      </c>
      <c r="N169" s="24">
        <f>SUM(N7:N166)</f>
        <v>320516.5987</v>
      </c>
      <c r="O169" s="39">
        <f>(N169-J169)/J169*100</f>
        <v>2.71095193407948</v>
      </c>
      <c r="P169" s="39">
        <f>SUM(P7:P168)</f>
        <v>321478.2242</v>
      </c>
      <c r="Q169" s="39">
        <f>(P169-K169)/K169*100</f>
        <v>4.00086615847069</v>
      </c>
      <c r="R169" s="24" t="s">
        <v>75</v>
      </c>
      <c r="S169" s="48">
        <f t="shared" si="29"/>
        <v>3214.782242</v>
      </c>
      <c r="T169" s="104"/>
    </row>
  </sheetData>
  <mergeCells count="13">
    <mergeCell ref="A4:S4"/>
    <mergeCell ref="F5:K5"/>
    <mergeCell ref="H6:I6"/>
    <mergeCell ref="A169:E169"/>
    <mergeCell ref="A5:A6"/>
    <mergeCell ref="B5:B6"/>
    <mergeCell ref="C5:C6"/>
    <mergeCell ref="D5:D6"/>
    <mergeCell ref="E5:E6"/>
    <mergeCell ref="R5:R6"/>
    <mergeCell ref="S5:S6"/>
    <mergeCell ref="A2:S3"/>
    <mergeCell ref="L5:Q6"/>
  </mergeCells>
  <printOptions horizontalCentered="1"/>
  <pageMargins left="0.751388888888889" right="0.751388888888889" top="0.668055555555556" bottom="0.55" header="0.5" footer="0.354166666666667"/>
  <pageSetup paperSize="9" scale="59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86"/>
  <sheetViews>
    <sheetView zoomScale="70" zoomScaleNormal="70" workbookViewId="0">
      <pane ySplit="6" topLeftCell="A170" activePane="bottomLeft" state="frozen"/>
      <selection/>
      <selection pane="bottomLeft" activeCell="N190" sqref="N190"/>
    </sheetView>
  </sheetViews>
  <sheetFormatPr defaultColWidth="9" defaultRowHeight="13.5"/>
  <cols>
    <col min="1" max="1" width="6.25" style="62" customWidth="1"/>
    <col min="2" max="2" width="33.7166666666667" style="63" customWidth="1"/>
    <col min="3" max="3" width="10.475" style="5" customWidth="1"/>
    <col min="4" max="4" width="10" style="5" customWidth="1"/>
    <col min="5" max="5" width="11.5916666666667" style="5" customWidth="1"/>
    <col min="6" max="6" width="13.6666666666667" style="5" customWidth="1"/>
    <col min="7" max="7" width="13.65" style="5" customWidth="1"/>
    <col min="8" max="9" width="11.4416666666667" style="5" hidden="1" customWidth="1"/>
    <col min="10" max="10" width="11.4416666666667" style="5" customWidth="1"/>
    <col min="11" max="11" width="13.85" style="5" customWidth="1"/>
    <col min="12" max="14" width="11.4416666666667" style="54" customWidth="1"/>
    <col min="15" max="15" width="10.6333333333333" style="54" customWidth="1"/>
    <col min="16" max="16" width="15" style="54" customWidth="1"/>
    <col min="17" max="17" width="10.6333333333333" style="54" customWidth="1"/>
    <col min="18" max="18" width="9.05" style="5" customWidth="1"/>
    <col min="19" max="19" width="13.5916666666667" style="5" customWidth="1"/>
    <col min="20" max="20" width="30.95" style="5" customWidth="1"/>
    <col min="21" max="21" width="9" style="8"/>
    <col min="22" max="22" width="15.55" style="8" customWidth="1"/>
    <col min="23" max="16384" width="9" style="8"/>
  </cols>
  <sheetData>
    <row r="1" spans="1:1">
      <c r="A1" s="64" t="s">
        <v>0</v>
      </c>
    </row>
    <row r="2" ht="59" customHeight="1" spans="1:19">
      <c r="A2" s="65" t="s">
        <v>1</v>
      </c>
      <c r="B2" s="6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ht="20" customHeight="1" spans="1:19">
      <c r="A3" s="65"/>
      <c r="B3" s="66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customFormat="1" ht="20" customHeight="1" spans="1:20">
      <c r="A4" s="67" t="s">
        <v>200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"/>
    </row>
    <row r="5" s="55" customFormat="1" ht="49" customHeight="1" spans="1:20">
      <c r="A5" s="68" t="s">
        <v>3</v>
      </c>
      <c r="B5" s="68" t="s">
        <v>4</v>
      </c>
      <c r="C5" s="68" t="s">
        <v>5</v>
      </c>
      <c r="D5" s="68" t="s">
        <v>6</v>
      </c>
      <c r="E5" s="68" t="s">
        <v>7</v>
      </c>
      <c r="F5" s="69" t="s">
        <v>8</v>
      </c>
      <c r="G5" s="69"/>
      <c r="H5" s="69"/>
      <c r="I5" s="69"/>
      <c r="J5" s="69"/>
      <c r="K5" s="69"/>
      <c r="L5" s="72" t="s">
        <v>201</v>
      </c>
      <c r="M5" s="76"/>
      <c r="N5" s="76"/>
      <c r="O5" s="76"/>
      <c r="P5" s="76"/>
      <c r="Q5" s="81"/>
      <c r="R5" s="72" t="s">
        <v>10</v>
      </c>
      <c r="S5" s="69" t="s">
        <v>11</v>
      </c>
      <c r="T5" s="54"/>
    </row>
    <row r="6" s="55" customFormat="1" ht="32" customHeight="1" spans="1:20">
      <c r="A6" s="70"/>
      <c r="B6" s="70"/>
      <c r="C6" s="70"/>
      <c r="D6" s="70"/>
      <c r="E6" s="70"/>
      <c r="F6" s="71" t="s">
        <v>12</v>
      </c>
      <c r="G6" s="71" t="s">
        <v>13</v>
      </c>
      <c r="H6" s="72" t="s">
        <v>14</v>
      </c>
      <c r="I6" s="71"/>
      <c r="J6" s="77" t="s">
        <v>15</v>
      </c>
      <c r="K6" s="77" t="s">
        <v>16</v>
      </c>
      <c r="L6" s="78" t="s">
        <v>202</v>
      </c>
      <c r="M6" s="78" t="s">
        <v>203</v>
      </c>
      <c r="N6" s="79" t="s">
        <v>204</v>
      </c>
      <c r="O6" s="79" t="s">
        <v>203</v>
      </c>
      <c r="P6" s="79" t="s">
        <v>205</v>
      </c>
      <c r="Q6" s="79" t="s">
        <v>203</v>
      </c>
      <c r="R6" s="82"/>
      <c r="S6" s="69"/>
      <c r="T6" s="54"/>
    </row>
    <row r="7" s="55" customFormat="1" ht="32" hidden="1" customHeight="1" spans="1:20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54"/>
    </row>
    <row r="8" ht="21.35" hidden="1" customHeight="1" spans="1:19">
      <c r="A8" s="74">
        <v>1</v>
      </c>
      <c r="B8" s="75" t="s">
        <v>17</v>
      </c>
      <c r="C8" s="74" t="s">
        <v>18</v>
      </c>
      <c r="D8" s="74" t="s">
        <v>19</v>
      </c>
      <c r="E8" s="22">
        <v>392000</v>
      </c>
      <c r="F8" s="23">
        <v>134289.4708</v>
      </c>
      <c r="G8" s="24">
        <v>105029.99</v>
      </c>
      <c r="H8" s="24">
        <v>29259.56</v>
      </c>
      <c r="I8" s="23">
        <v>9753.19</v>
      </c>
      <c r="J8" s="24">
        <v>10465.4</v>
      </c>
      <c r="K8" s="43">
        <v>9248.36</v>
      </c>
      <c r="L8" s="22">
        <v>84332.7232</v>
      </c>
      <c r="M8" s="40">
        <f t="shared" ref="M8:M71" si="0">(L8-G8)/G8*100</f>
        <v>-19.7060542422217</v>
      </c>
      <c r="N8" s="24">
        <v>10098</v>
      </c>
      <c r="O8" s="39">
        <f t="shared" ref="O8:O71" si="1">(N8-J8)/J8*100</f>
        <v>-3.51061593441244</v>
      </c>
      <c r="P8" s="43">
        <v>9639.6229</v>
      </c>
      <c r="Q8" s="39">
        <f t="shared" ref="Q8:Q49" si="2">(P8-K8)/K8*100</f>
        <v>4.23061926655104</v>
      </c>
      <c r="R8" s="22">
        <v>1</v>
      </c>
      <c r="S8" s="48">
        <f t="shared" ref="S8:S71" si="3">P8*0.01</f>
        <v>96.396229</v>
      </c>
    </row>
    <row r="9" ht="21.35" hidden="1" customHeight="1" spans="1:19">
      <c r="A9" s="74">
        <v>2</v>
      </c>
      <c r="B9" s="75" t="s">
        <v>20</v>
      </c>
      <c r="C9" s="74" t="s">
        <v>21</v>
      </c>
      <c r="D9" s="74" t="s">
        <v>22</v>
      </c>
      <c r="E9" s="22">
        <v>50000</v>
      </c>
      <c r="F9" s="24">
        <v>34083.06</v>
      </c>
      <c r="G9" s="24">
        <v>27210.15</v>
      </c>
      <c r="H9" s="24">
        <v>6872.91</v>
      </c>
      <c r="I9" s="24">
        <v>2290.97</v>
      </c>
      <c r="J9" s="24">
        <v>3233.01</v>
      </c>
      <c r="K9" s="39">
        <v>1188</v>
      </c>
      <c r="L9" s="24">
        <v>22490.49</v>
      </c>
      <c r="M9" s="40">
        <f t="shared" si="0"/>
        <v>-17.3452186040871</v>
      </c>
      <c r="N9" s="24">
        <v>2794.77</v>
      </c>
      <c r="O9" s="39">
        <f t="shared" si="1"/>
        <v>-13.5551699499847</v>
      </c>
      <c r="P9" s="43">
        <v>2864.07</v>
      </c>
      <c r="Q9" s="39">
        <f t="shared" si="2"/>
        <v>141.083333333333</v>
      </c>
      <c r="R9" s="22">
        <v>1</v>
      </c>
      <c r="S9" s="48">
        <f t="shared" si="3"/>
        <v>28.6407</v>
      </c>
    </row>
    <row r="10" ht="21.35" hidden="1" customHeight="1" spans="1:19">
      <c r="A10" s="74">
        <v>3</v>
      </c>
      <c r="B10" s="75" t="s">
        <v>23</v>
      </c>
      <c r="C10" s="74" t="s">
        <v>21</v>
      </c>
      <c r="D10" s="74" t="s">
        <v>24</v>
      </c>
      <c r="E10" s="22">
        <v>2500</v>
      </c>
      <c r="F10" s="24">
        <v>11319.1716</v>
      </c>
      <c r="G10" s="24">
        <v>8443.6572</v>
      </c>
      <c r="H10" s="24">
        <v>2875.5144</v>
      </c>
      <c r="I10" s="24">
        <v>958</v>
      </c>
      <c r="J10" s="24">
        <v>888.7956</v>
      </c>
      <c r="K10" s="39">
        <v>1006</v>
      </c>
      <c r="L10" s="24">
        <v>7645.11</v>
      </c>
      <c r="M10" s="40">
        <f t="shared" si="0"/>
        <v>-9.45736167498605</v>
      </c>
      <c r="N10" s="24">
        <v>1117.8948</v>
      </c>
      <c r="O10" s="39">
        <f t="shared" si="1"/>
        <v>25.7763652295308</v>
      </c>
      <c r="P10" s="39">
        <v>923.07</v>
      </c>
      <c r="Q10" s="39">
        <f t="shared" si="2"/>
        <v>-8.24353876739562</v>
      </c>
      <c r="R10" s="22">
        <v>1</v>
      </c>
      <c r="S10" s="48">
        <f t="shared" si="3"/>
        <v>9.2307</v>
      </c>
    </row>
    <row r="11" ht="21.35" hidden="1" customHeight="1" spans="1:19">
      <c r="A11" s="74">
        <v>4</v>
      </c>
      <c r="B11" s="75" t="s">
        <v>25</v>
      </c>
      <c r="C11" s="74" t="s">
        <v>21</v>
      </c>
      <c r="D11" s="74" t="s">
        <v>24</v>
      </c>
      <c r="E11" s="22">
        <v>31500</v>
      </c>
      <c r="F11" s="24">
        <v>9729.06</v>
      </c>
      <c r="G11" s="24">
        <v>6865.32</v>
      </c>
      <c r="H11" s="24">
        <v>2863.74</v>
      </c>
      <c r="I11" s="24">
        <v>954.58</v>
      </c>
      <c r="J11" s="24">
        <v>858.165</v>
      </c>
      <c r="K11" s="39">
        <v>957.385</v>
      </c>
      <c r="L11" s="24">
        <v>6541.546</v>
      </c>
      <c r="M11" s="40">
        <f t="shared" si="0"/>
        <v>-4.71608024097929</v>
      </c>
      <c r="N11" s="24">
        <v>542.8225</v>
      </c>
      <c r="O11" s="39">
        <f t="shared" si="1"/>
        <v>-36.7461385630968</v>
      </c>
      <c r="P11" s="39">
        <v>990.7535</v>
      </c>
      <c r="Q11" s="39">
        <f t="shared" si="2"/>
        <v>3.48537944505085</v>
      </c>
      <c r="R11" s="22">
        <v>1</v>
      </c>
      <c r="S11" s="48">
        <f t="shared" si="3"/>
        <v>9.907535</v>
      </c>
    </row>
    <row r="12" ht="21.35" hidden="1" customHeight="1" spans="1:19">
      <c r="A12" s="74">
        <v>5</v>
      </c>
      <c r="B12" s="75" t="s">
        <v>26</v>
      </c>
      <c r="C12" s="74" t="s">
        <v>27</v>
      </c>
      <c r="D12" s="74" t="s">
        <v>28</v>
      </c>
      <c r="E12" s="22">
        <v>13415</v>
      </c>
      <c r="F12" s="24">
        <v>3639.216</v>
      </c>
      <c r="G12" s="24">
        <v>2546.936</v>
      </c>
      <c r="H12" s="24">
        <v>1092.28</v>
      </c>
      <c r="I12" s="24">
        <v>363</v>
      </c>
      <c r="J12" s="24">
        <v>909.776</v>
      </c>
      <c r="K12" s="43">
        <v>1</v>
      </c>
      <c r="L12" s="24">
        <v>3114.216</v>
      </c>
      <c r="M12" s="40">
        <f t="shared" si="0"/>
        <v>22.2730370924122</v>
      </c>
      <c r="N12" s="24">
        <v>10.136</v>
      </c>
      <c r="O12" s="39">
        <f t="shared" si="1"/>
        <v>-98.8858796011326</v>
      </c>
      <c r="P12" s="43">
        <v>57</v>
      </c>
      <c r="Q12" s="39">
        <f t="shared" si="2"/>
        <v>5600</v>
      </c>
      <c r="R12" s="22">
        <v>1</v>
      </c>
      <c r="S12" s="48">
        <f t="shared" si="3"/>
        <v>0.57</v>
      </c>
    </row>
    <row r="13" ht="21.35" hidden="1" customHeight="1" spans="1:19">
      <c r="A13" s="74">
        <v>6</v>
      </c>
      <c r="B13" s="75" t="s">
        <v>29</v>
      </c>
      <c r="C13" s="74" t="s">
        <v>21</v>
      </c>
      <c r="D13" s="74" t="s">
        <v>24</v>
      </c>
      <c r="E13" s="22">
        <v>20000</v>
      </c>
      <c r="F13" s="24">
        <v>8608.936</v>
      </c>
      <c r="G13" s="24">
        <v>6024.65</v>
      </c>
      <c r="H13" s="24">
        <v>2584.286</v>
      </c>
      <c r="I13" s="24">
        <v>862.4</v>
      </c>
      <c r="J13" s="24">
        <v>671.076</v>
      </c>
      <c r="K13" s="39">
        <v>972</v>
      </c>
      <c r="L13" s="24">
        <v>6004.0078</v>
      </c>
      <c r="M13" s="40">
        <f t="shared" si="0"/>
        <v>-0.342629032391912</v>
      </c>
      <c r="N13" s="24">
        <v>539</v>
      </c>
      <c r="O13" s="39">
        <f t="shared" si="1"/>
        <v>-19.6812283556557</v>
      </c>
      <c r="P13" s="39">
        <v>780</v>
      </c>
      <c r="Q13" s="39">
        <f t="shared" si="2"/>
        <v>-19.7530864197531</v>
      </c>
      <c r="R13" s="22">
        <v>1</v>
      </c>
      <c r="S13" s="48">
        <f t="shared" si="3"/>
        <v>7.8</v>
      </c>
    </row>
    <row r="14" ht="21.35" hidden="1" customHeight="1" spans="1:19">
      <c r="A14" s="74">
        <v>7</v>
      </c>
      <c r="B14" s="75" t="s">
        <v>30</v>
      </c>
      <c r="C14" s="74" t="s">
        <v>31</v>
      </c>
      <c r="D14" s="74" t="s">
        <v>32</v>
      </c>
      <c r="E14" s="22">
        <v>13850</v>
      </c>
      <c r="F14" s="24">
        <v>2758</v>
      </c>
      <c r="G14" s="24">
        <v>760</v>
      </c>
      <c r="H14" s="24">
        <f>F14-G14</f>
        <v>1998</v>
      </c>
      <c r="I14" s="24">
        <v>666</v>
      </c>
      <c r="J14" s="24">
        <v>0</v>
      </c>
      <c r="K14" s="39">
        <v>777</v>
      </c>
      <c r="L14" s="24">
        <v>9.87</v>
      </c>
      <c r="M14" s="40">
        <f t="shared" si="0"/>
        <v>-98.7013157894737</v>
      </c>
      <c r="N14" s="24">
        <v>297</v>
      </c>
      <c r="O14" s="39" t="e">
        <f t="shared" si="1"/>
        <v>#DIV/0!</v>
      </c>
      <c r="P14" s="39">
        <v>1133</v>
      </c>
      <c r="Q14" s="39">
        <f t="shared" si="2"/>
        <v>45.8172458172458</v>
      </c>
      <c r="R14" s="22">
        <v>1</v>
      </c>
      <c r="S14" s="48">
        <f t="shared" si="3"/>
        <v>11.33</v>
      </c>
    </row>
    <row r="15" ht="21.35" hidden="1" customHeight="1" spans="1:19">
      <c r="A15" s="74">
        <v>8</v>
      </c>
      <c r="B15" s="75" t="s">
        <v>33</v>
      </c>
      <c r="C15" s="74" t="s">
        <v>34</v>
      </c>
      <c r="D15" s="74" t="s">
        <v>24</v>
      </c>
      <c r="E15" s="22">
        <v>31500</v>
      </c>
      <c r="F15" s="24">
        <v>12568.1</v>
      </c>
      <c r="G15" s="24">
        <v>9084.9</v>
      </c>
      <c r="H15" s="24">
        <f>F15-G15</f>
        <v>3483.2</v>
      </c>
      <c r="I15" s="24">
        <v>1161.1</v>
      </c>
      <c r="J15" s="24">
        <v>963.8</v>
      </c>
      <c r="K15" s="39">
        <v>1332.1</v>
      </c>
      <c r="L15" s="24">
        <v>8106.1336</v>
      </c>
      <c r="M15" s="40">
        <f t="shared" si="0"/>
        <v>-10.7735517176854</v>
      </c>
      <c r="N15" s="24">
        <v>703.55</v>
      </c>
      <c r="O15" s="39">
        <f t="shared" si="1"/>
        <v>-27.0024901431832</v>
      </c>
      <c r="P15" s="39">
        <v>1098.24</v>
      </c>
      <c r="Q15" s="39">
        <f t="shared" si="2"/>
        <v>-17.5557390586292</v>
      </c>
      <c r="R15" s="53">
        <v>1</v>
      </c>
      <c r="S15" s="48">
        <f t="shared" si="3"/>
        <v>10.9824</v>
      </c>
    </row>
    <row r="16" ht="21.35" hidden="1" customHeight="1" spans="1:19">
      <c r="A16" s="74">
        <v>9</v>
      </c>
      <c r="B16" s="75" t="s">
        <v>35</v>
      </c>
      <c r="C16" s="74" t="s">
        <v>21</v>
      </c>
      <c r="D16" s="74" t="s">
        <v>24</v>
      </c>
      <c r="E16" s="22">
        <v>16000</v>
      </c>
      <c r="F16" s="24">
        <v>7253.211</v>
      </c>
      <c r="G16" s="24">
        <v>5188.449</v>
      </c>
      <c r="H16" s="24">
        <v>2064.76</v>
      </c>
      <c r="I16" s="24">
        <v>688.254</v>
      </c>
      <c r="J16" s="24">
        <v>666.729</v>
      </c>
      <c r="K16" s="41">
        <v>675.717</v>
      </c>
      <c r="L16" s="24">
        <v>4119.654</v>
      </c>
      <c r="M16" s="40">
        <f t="shared" si="0"/>
        <v>-20.599508639287</v>
      </c>
      <c r="N16" s="24">
        <v>488.628</v>
      </c>
      <c r="O16" s="39">
        <f t="shared" si="1"/>
        <v>-26.7126523670037</v>
      </c>
      <c r="P16" s="41">
        <v>633.444</v>
      </c>
      <c r="Q16" s="39">
        <f t="shared" si="2"/>
        <v>-6.2560213817323</v>
      </c>
      <c r="R16" s="51">
        <v>1</v>
      </c>
      <c r="S16" s="48">
        <f t="shared" si="3"/>
        <v>6.33444</v>
      </c>
    </row>
    <row r="17" ht="21.35" hidden="1" customHeight="1" spans="1:19">
      <c r="A17" s="74">
        <v>10</v>
      </c>
      <c r="B17" s="75" t="s">
        <v>36</v>
      </c>
      <c r="C17" s="74" t="s">
        <v>21</v>
      </c>
      <c r="D17" s="74" t="s">
        <v>24</v>
      </c>
      <c r="E17" s="22">
        <v>16000</v>
      </c>
      <c r="F17" s="24">
        <v>6263.8576</v>
      </c>
      <c r="G17" s="24">
        <v>4354.8912</v>
      </c>
      <c r="H17" s="24">
        <v>1908.9664</v>
      </c>
      <c r="I17" s="24">
        <v>636</v>
      </c>
      <c r="J17" s="24">
        <v>604.736</v>
      </c>
      <c r="K17" s="41">
        <v>675.312</v>
      </c>
      <c r="L17" s="24">
        <v>4282.432</v>
      </c>
      <c r="M17" s="40">
        <f t="shared" si="0"/>
        <v>-1.66385787089239</v>
      </c>
      <c r="N17" s="24">
        <v>462.4752</v>
      </c>
      <c r="O17" s="39">
        <f t="shared" si="1"/>
        <v>-23.5244470314319</v>
      </c>
      <c r="P17" s="41">
        <v>449</v>
      </c>
      <c r="Q17" s="39">
        <f t="shared" si="2"/>
        <v>-33.5122136138555</v>
      </c>
      <c r="R17" s="51">
        <v>1</v>
      </c>
      <c r="S17" s="48">
        <f t="shared" si="3"/>
        <v>4.49</v>
      </c>
    </row>
    <row r="18" ht="21.35" hidden="1" customHeight="1" spans="1:19">
      <c r="A18" s="74">
        <v>11</v>
      </c>
      <c r="B18" s="75" t="s">
        <v>37</v>
      </c>
      <c r="C18" s="74" t="s">
        <v>21</v>
      </c>
      <c r="D18" s="74" t="s">
        <v>24</v>
      </c>
      <c r="E18" s="22">
        <v>12500</v>
      </c>
      <c r="F18" s="24">
        <v>6987.3538</v>
      </c>
      <c r="G18" s="24">
        <v>5212.819</v>
      </c>
      <c r="H18" s="24">
        <v>1774.5348</v>
      </c>
      <c r="I18" s="24">
        <v>591.5116</v>
      </c>
      <c r="J18" s="24">
        <v>605.7114</v>
      </c>
      <c r="K18" s="41">
        <v>626</v>
      </c>
      <c r="L18" s="24">
        <v>5071.3866</v>
      </c>
      <c r="M18" s="40">
        <f t="shared" si="0"/>
        <v>-2.71316537174992</v>
      </c>
      <c r="N18" s="24">
        <v>378.7728</v>
      </c>
      <c r="O18" s="39">
        <f t="shared" si="1"/>
        <v>-37.4664567977423</v>
      </c>
      <c r="P18" s="41">
        <v>179.55</v>
      </c>
      <c r="Q18" s="39">
        <f t="shared" si="2"/>
        <v>-71.3178913738019</v>
      </c>
      <c r="R18" s="51">
        <v>1</v>
      </c>
      <c r="S18" s="48">
        <f t="shared" si="3"/>
        <v>1.7955</v>
      </c>
    </row>
    <row r="19" ht="21.35" hidden="1" customHeight="1" spans="1:19">
      <c r="A19" s="74">
        <v>12</v>
      </c>
      <c r="B19" s="75" t="s">
        <v>38</v>
      </c>
      <c r="C19" s="74" t="s">
        <v>21</v>
      </c>
      <c r="D19" s="74" t="s">
        <v>24</v>
      </c>
      <c r="E19" s="22">
        <v>15000</v>
      </c>
      <c r="F19" s="24">
        <v>6593.396</v>
      </c>
      <c r="G19" s="24">
        <v>4664.478</v>
      </c>
      <c r="H19" s="24">
        <v>1928.918</v>
      </c>
      <c r="I19" s="24">
        <v>643</v>
      </c>
      <c r="J19" s="24">
        <v>618.954000000003</v>
      </c>
      <c r="K19" s="41">
        <v>674.772</v>
      </c>
      <c r="L19" s="24">
        <v>4199.748</v>
      </c>
      <c r="M19" s="40">
        <f t="shared" si="0"/>
        <v>-9.96317272800945</v>
      </c>
      <c r="N19" s="24">
        <v>387.492</v>
      </c>
      <c r="O19" s="39">
        <f t="shared" si="1"/>
        <v>-37.3956707606707</v>
      </c>
      <c r="P19" s="41">
        <v>633.864</v>
      </c>
      <c r="Q19" s="39">
        <f t="shared" si="2"/>
        <v>-6.06249221959418</v>
      </c>
      <c r="R19" s="51">
        <v>1</v>
      </c>
      <c r="S19" s="48">
        <f t="shared" si="3"/>
        <v>6.33864</v>
      </c>
    </row>
    <row r="20" ht="21.35" hidden="1" customHeight="1" spans="1:19">
      <c r="A20" s="74">
        <v>13</v>
      </c>
      <c r="B20" s="75" t="s">
        <v>39</v>
      </c>
      <c r="C20" s="74" t="s">
        <v>21</v>
      </c>
      <c r="D20" s="74" t="s">
        <v>24</v>
      </c>
      <c r="E20" s="22">
        <v>20000</v>
      </c>
      <c r="F20" s="24">
        <v>8744.056</v>
      </c>
      <c r="G20" s="24">
        <v>6278.4</v>
      </c>
      <c r="H20" s="24">
        <v>2465.656</v>
      </c>
      <c r="I20" s="24">
        <v>821.88</v>
      </c>
      <c r="J20" s="24">
        <v>829.72</v>
      </c>
      <c r="K20" s="41">
        <v>842</v>
      </c>
      <c r="L20" s="24">
        <v>5566.24</v>
      </c>
      <c r="M20" s="40">
        <f t="shared" si="0"/>
        <v>-11.3430173292559</v>
      </c>
      <c r="N20" s="24">
        <v>630.72</v>
      </c>
      <c r="O20" s="39">
        <f t="shared" si="1"/>
        <v>-23.9839946005881</v>
      </c>
      <c r="P20" s="80">
        <v>648.76</v>
      </c>
      <c r="Q20" s="39">
        <f t="shared" si="2"/>
        <v>-22.9501187648456</v>
      </c>
      <c r="R20" s="51">
        <v>1</v>
      </c>
      <c r="S20" s="48">
        <f t="shared" si="3"/>
        <v>6.4876</v>
      </c>
    </row>
    <row r="21" ht="21.35" hidden="1" customHeight="1" spans="1:19">
      <c r="A21" s="74">
        <v>14</v>
      </c>
      <c r="B21" s="75" t="s">
        <v>40</v>
      </c>
      <c r="C21" s="74" t="s">
        <v>21</v>
      </c>
      <c r="D21" s="74" t="s">
        <v>24</v>
      </c>
      <c r="E21" s="22">
        <v>16000</v>
      </c>
      <c r="F21" s="24">
        <v>5845.69</v>
      </c>
      <c r="G21" s="24">
        <v>4194.08</v>
      </c>
      <c r="H21" s="24">
        <v>1651.61</v>
      </c>
      <c r="I21" s="24">
        <v>550.536</v>
      </c>
      <c r="J21" s="24">
        <v>460.551</v>
      </c>
      <c r="K21" s="41">
        <v>596.778</v>
      </c>
      <c r="L21" s="24">
        <v>3750.201</v>
      </c>
      <c r="M21" s="40">
        <f t="shared" si="0"/>
        <v>-10.5834652653264</v>
      </c>
      <c r="N21" s="24">
        <v>431.886</v>
      </c>
      <c r="O21" s="39">
        <f t="shared" si="1"/>
        <v>-6.22406639004149</v>
      </c>
      <c r="P21" s="41">
        <v>437.49</v>
      </c>
      <c r="Q21" s="39">
        <f t="shared" si="2"/>
        <v>-26.6913324552849</v>
      </c>
      <c r="R21" s="51">
        <v>1</v>
      </c>
      <c r="S21" s="48">
        <f t="shared" si="3"/>
        <v>4.3749</v>
      </c>
    </row>
    <row r="22" ht="21.35" hidden="1" customHeight="1" spans="1:19">
      <c r="A22" s="74">
        <v>15</v>
      </c>
      <c r="B22" s="75" t="s">
        <v>41</v>
      </c>
      <c r="C22" s="74" t="s">
        <v>18</v>
      </c>
      <c r="D22" s="74" t="s">
        <v>24</v>
      </c>
      <c r="E22" s="22">
        <v>140000</v>
      </c>
      <c r="F22" s="24">
        <v>4918.536</v>
      </c>
      <c r="G22" s="24">
        <v>3647.336</v>
      </c>
      <c r="H22" s="24">
        <f t="shared" ref="H22:H27" si="4">F22-G22</f>
        <v>1271.2</v>
      </c>
      <c r="I22" s="24">
        <v>423.7</v>
      </c>
      <c r="J22" s="24">
        <v>420.392</v>
      </c>
      <c r="K22" s="80">
        <v>305.592</v>
      </c>
      <c r="L22" s="24">
        <v>2896.096</v>
      </c>
      <c r="M22" s="40">
        <f t="shared" si="0"/>
        <v>-20.5969507607744</v>
      </c>
      <c r="N22" s="24">
        <v>123.788</v>
      </c>
      <c r="O22" s="39">
        <f t="shared" si="1"/>
        <v>-70.5541494605035</v>
      </c>
      <c r="P22" s="80">
        <v>184.156</v>
      </c>
      <c r="Q22" s="39">
        <f t="shared" si="2"/>
        <v>-39.7379512552685</v>
      </c>
      <c r="R22" s="51">
        <v>1</v>
      </c>
      <c r="S22" s="48">
        <f t="shared" si="3"/>
        <v>1.84156</v>
      </c>
    </row>
    <row r="23" ht="21.35" hidden="1" customHeight="1" spans="1:19">
      <c r="A23" s="74">
        <v>16</v>
      </c>
      <c r="B23" s="75" t="s">
        <v>42</v>
      </c>
      <c r="C23" s="74" t="s">
        <v>34</v>
      </c>
      <c r="D23" s="74" t="s">
        <v>43</v>
      </c>
      <c r="E23" s="22">
        <v>520350</v>
      </c>
      <c r="F23" s="24">
        <v>84966</v>
      </c>
      <c r="G23" s="23">
        <v>63759</v>
      </c>
      <c r="H23" s="24">
        <f t="shared" si="4"/>
        <v>21207</v>
      </c>
      <c r="I23" s="24">
        <v>7069</v>
      </c>
      <c r="J23" s="24">
        <v>6480.8188</v>
      </c>
      <c r="K23" s="39">
        <v>6818.5012</v>
      </c>
      <c r="L23" s="24">
        <v>59943.7</v>
      </c>
      <c r="M23" s="40">
        <f t="shared" si="0"/>
        <v>-5.98393952226353</v>
      </c>
      <c r="N23" s="24">
        <v>7297.354</v>
      </c>
      <c r="O23" s="39">
        <f t="shared" si="1"/>
        <v>12.5992598342666</v>
      </c>
      <c r="P23" s="39">
        <v>6236.0696</v>
      </c>
      <c r="Q23" s="39">
        <f t="shared" si="2"/>
        <v>-8.54193000655335</v>
      </c>
      <c r="R23" s="22">
        <v>1</v>
      </c>
      <c r="S23" s="48">
        <f t="shared" si="3"/>
        <v>62.360696</v>
      </c>
    </row>
    <row r="24" ht="21.35" hidden="1" customHeight="1" spans="1:19">
      <c r="A24" s="74">
        <v>17</v>
      </c>
      <c r="B24" s="75" t="s">
        <v>44</v>
      </c>
      <c r="C24" s="74" t="s">
        <v>31</v>
      </c>
      <c r="D24" s="74" t="s">
        <v>22</v>
      </c>
      <c r="E24" s="22">
        <v>25000</v>
      </c>
      <c r="F24" s="24">
        <v>20887.4556</v>
      </c>
      <c r="G24" s="24">
        <v>13998.8048</v>
      </c>
      <c r="H24" s="24">
        <f t="shared" si="4"/>
        <v>6888.6508</v>
      </c>
      <c r="I24" s="24">
        <v>2296</v>
      </c>
      <c r="J24" s="24">
        <v>2285.8504</v>
      </c>
      <c r="K24" s="39">
        <v>2433.1428</v>
      </c>
      <c r="L24" s="24">
        <v>11305.91</v>
      </c>
      <c r="M24" s="40">
        <f t="shared" si="0"/>
        <v>-19.2366051136023</v>
      </c>
      <c r="N24" s="24">
        <v>1428.8868</v>
      </c>
      <c r="O24" s="39">
        <f t="shared" si="1"/>
        <v>-37.4899249749677</v>
      </c>
      <c r="P24" s="23">
        <v>1630.4464</v>
      </c>
      <c r="Q24" s="39">
        <f t="shared" si="2"/>
        <v>-32.9901064581988</v>
      </c>
      <c r="R24" s="22">
        <v>1</v>
      </c>
      <c r="S24" s="48">
        <f t="shared" si="3"/>
        <v>16.304464</v>
      </c>
    </row>
    <row r="25" ht="21.35" hidden="1" customHeight="1" spans="1:19">
      <c r="A25" s="74">
        <v>18</v>
      </c>
      <c r="B25" s="75" t="s">
        <v>45</v>
      </c>
      <c r="C25" s="74" t="s">
        <v>34</v>
      </c>
      <c r="D25" s="74" t="s">
        <v>24</v>
      </c>
      <c r="E25" s="22">
        <v>51000</v>
      </c>
      <c r="F25" s="24">
        <v>13337.964</v>
      </c>
      <c r="G25" s="24">
        <v>10214.712</v>
      </c>
      <c r="H25" s="24">
        <f t="shared" si="4"/>
        <v>3123.252</v>
      </c>
      <c r="I25" s="24">
        <v>1041.084</v>
      </c>
      <c r="J25" s="24">
        <v>916.08</v>
      </c>
      <c r="K25" s="39">
        <v>1080.816</v>
      </c>
      <c r="L25" s="24">
        <v>0</v>
      </c>
      <c r="M25" s="40">
        <f t="shared" si="0"/>
        <v>-100</v>
      </c>
      <c r="N25" s="24">
        <v>836.22</v>
      </c>
      <c r="O25" s="39">
        <f t="shared" si="1"/>
        <v>-8.71757925072046</v>
      </c>
      <c r="P25" s="39">
        <v>863.02</v>
      </c>
      <c r="Q25" s="39">
        <f t="shared" si="2"/>
        <v>-20.1510710426197</v>
      </c>
      <c r="R25" s="22">
        <v>1</v>
      </c>
      <c r="S25" s="48">
        <f t="shared" si="3"/>
        <v>8.6302</v>
      </c>
    </row>
    <row r="26" ht="21.35" hidden="1" customHeight="1" spans="1:19">
      <c r="A26" s="74">
        <v>19</v>
      </c>
      <c r="B26" s="75" t="s">
        <v>46</v>
      </c>
      <c r="C26" s="74" t="s">
        <v>47</v>
      </c>
      <c r="D26" s="74" t="s">
        <v>48</v>
      </c>
      <c r="E26" s="22">
        <v>57850</v>
      </c>
      <c r="F26" s="24">
        <v>23591</v>
      </c>
      <c r="G26" s="24">
        <v>18420</v>
      </c>
      <c r="H26" s="24">
        <f t="shared" si="4"/>
        <v>5171</v>
      </c>
      <c r="I26" s="24">
        <v>1723</v>
      </c>
      <c r="J26" s="24">
        <v>2634</v>
      </c>
      <c r="K26" s="39">
        <v>284</v>
      </c>
      <c r="L26" s="24">
        <v>8076</v>
      </c>
      <c r="M26" s="40">
        <f t="shared" si="0"/>
        <v>-56.1563517915309</v>
      </c>
      <c r="N26" s="24">
        <v>1576</v>
      </c>
      <c r="O26" s="39">
        <f t="shared" si="1"/>
        <v>-40.167046317388</v>
      </c>
      <c r="P26" s="39">
        <v>2028</v>
      </c>
      <c r="Q26" s="39">
        <f t="shared" si="2"/>
        <v>614.084507042253</v>
      </c>
      <c r="R26" s="22">
        <v>1</v>
      </c>
      <c r="S26" s="48">
        <f t="shared" si="3"/>
        <v>20.28</v>
      </c>
    </row>
    <row r="27" ht="21.35" hidden="1" customHeight="1" spans="1:19">
      <c r="A27" s="74">
        <v>20</v>
      </c>
      <c r="B27" s="75" t="s">
        <v>49</v>
      </c>
      <c r="C27" s="74" t="s">
        <v>50</v>
      </c>
      <c r="D27" s="74" t="s">
        <v>24</v>
      </c>
      <c r="E27" s="22">
        <v>16300</v>
      </c>
      <c r="F27" s="24">
        <v>8615</v>
      </c>
      <c r="G27" s="24">
        <v>6477</v>
      </c>
      <c r="H27" s="24">
        <f t="shared" si="4"/>
        <v>2138</v>
      </c>
      <c r="I27" s="24">
        <v>712.7397</v>
      </c>
      <c r="J27" s="24">
        <v>649</v>
      </c>
      <c r="K27" s="43">
        <v>743</v>
      </c>
      <c r="L27" s="24">
        <v>5565.53</v>
      </c>
      <c r="M27" s="40">
        <f t="shared" si="0"/>
        <v>-14.0724100663888</v>
      </c>
      <c r="N27" s="24">
        <v>636</v>
      </c>
      <c r="O27" s="39">
        <f t="shared" si="1"/>
        <v>-2.00308166409861</v>
      </c>
      <c r="P27" s="43">
        <v>859</v>
      </c>
      <c r="Q27" s="39">
        <f t="shared" si="2"/>
        <v>15.6123822341857</v>
      </c>
      <c r="R27" s="22">
        <v>1</v>
      </c>
      <c r="S27" s="48">
        <f t="shared" si="3"/>
        <v>8.59</v>
      </c>
    </row>
    <row r="28" ht="21.35" hidden="1" customHeight="1" spans="1:19">
      <c r="A28" s="74">
        <v>21</v>
      </c>
      <c r="B28" s="75" t="s">
        <v>51</v>
      </c>
      <c r="C28" s="74" t="s">
        <v>27</v>
      </c>
      <c r="D28" s="74" t="s">
        <v>22</v>
      </c>
      <c r="E28" s="22">
        <v>12500</v>
      </c>
      <c r="F28" s="24">
        <v>3232.6</v>
      </c>
      <c r="G28" s="24">
        <v>2323.44</v>
      </c>
      <c r="H28" s="24">
        <v>909.16</v>
      </c>
      <c r="I28" s="24">
        <v>303.05</v>
      </c>
      <c r="J28" s="24">
        <v>323.26</v>
      </c>
      <c r="K28" s="39">
        <v>286.02</v>
      </c>
      <c r="L28" s="24">
        <v>1873.984</v>
      </c>
      <c r="M28" s="40">
        <f t="shared" si="0"/>
        <v>-19.3444203422512</v>
      </c>
      <c r="N28" s="24">
        <v>306.292</v>
      </c>
      <c r="O28" s="39">
        <f t="shared" si="1"/>
        <v>-5.2490255521871</v>
      </c>
      <c r="P28" s="39">
        <v>305</v>
      </c>
      <c r="Q28" s="39">
        <f t="shared" si="2"/>
        <v>6.63589958744145</v>
      </c>
      <c r="R28" s="22">
        <v>1</v>
      </c>
      <c r="S28" s="48">
        <f t="shared" si="3"/>
        <v>3.05</v>
      </c>
    </row>
    <row r="29" ht="21.35" hidden="1" customHeight="1" spans="1:19">
      <c r="A29" s="74">
        <v>22</v>
      </c>
      <c r="B29" s="75" t="s">
        <v>52</v>
      </c>
      <c r="C29" s="74" t="s">
        <v>18</v>
      </c>
      <c r="D29" s="74" t="s">
        <v>22</v>
      </c>
      <c r="E29" s="22">
        <v>16000</v>
      </c>
      <c r="F29" s="24">
        <v>6382.2246</v>
      </c>
      <c r="G29" s="24">
        <v>4879.1706</v>
      </c>
      <c r="H29" s="24">
        <f t="shared" ref="H29:H41" si="5">F29-G29</f>
        <v>1503.054</v>
      </c>
      <c r="I29" s="24">
        <v>501.018</v>
      </c>
      <c r="J29" s="24">
        <v>470.673</v>
      </c>
      <c r="K29" s="43">
        <v>484.5435</v>
      </c>
      <c r="L29" s="24">
        <v>4031.538</v>
      </c>
      <c r="M29" s="40">
        <f t="shared" si="0"/>
        <v>-17.3724731002437</v>
      </c>
      <c r="N29" s="24">
        <v>509.7435</v>
      </c>
      <c r="O29" s="39">
        <f t="shared" si="1"/>
        <v>8.30098603489046</v>
      </c>
      <c r="P29" s="43">
        <v>536.172</v>
      </c>
      <c r="Q29" s="39">
        <f t="shared" si="2"/>
        <v>10.655080503608</v>
      </c>
      <c r="R29" s="22">
        <v>1</v>
      </c>
      <c r="S29" s="48">
        <f t="shared" si="3"/>
        <v>5.36172</v>
      </c>
    </row>
    <row r="30" ht="21.35" hidden="1" customHeight="1" spans="1:19">
      <c r="A30" s="74">
        <v>23</v>
      </c>
      <c r="B30" s="75" t="s">
        <v>53</v>
      </c>
      <c r="C30" s="74" t="s">
        <v>34</v>
      </c>
      <c r="D30" s="74" t="s">
        <v>24</v>
      </c>
      <c r="E30" s="22">
        <v>520350</v>
      </c>
      <c r="F30" s="24">
        <v>6543</v>
      </c>
      <c r="G30" s="24">
        <v>4773</v>
      </c>
      <c r="H30" s="24">
        <f t="shared" si="5"/>
        <v>1770</v>
      </c>
      <c r="I30" s="24">
        <v>590</v>
      </c>
      <c r="J30" s="24">
        <v>537</v>
      </c>
      <c r="K30" s="39">
        <v>605.955</v>
      </c>
      <c r="L30" s="24">
        <v>5108.082</v>
      </c>
      <c r="M30" s="40">
        <f t="shared" si="0"/>
        <v>7.02036455059712</v>
      </c>
      <c r="N30" s="24">
        <v>630</v>
      </c>
      <c r="O30" s="39">
        <f t="shared" si="1"/>
        <v>17.3184357541899</v>
      </c>
      <c r="P30" s="39">
        <v>512.568</v>
      </c>
      <c r="Q30" s="39">
        <f t="shared" si="2"/>
        <v>-15.4115404609253</v>
      </c>
      <c r="R30" s="22">
        <v>1</v>
      </c>
      <c r="S30" s="48">
        <f t="shared" si="3"/>
        <v>5.12568</v>
      </c>
    </row>
    <row r="31" ht="21.35" hidden="1" customHeight="1" spans="1:19">
      <c r="A31" s="74">
        <v>24</v>
      </c>
      <c r="B31" s="75" t="s">
        <v>54</v>
      </c>
      <c r="C31" s="74" t="s">
        <v>34</v>
      </c>
      <c r="D31" s="74" t="s">
        <v>24</v>
      </c>
      <c r="E31" s="22">
        <v>35000</v>
      </c>
      <c r="F31" s="24">
        <v>8752</v>
      </c>
      <c r="G31" s="24">
        <v>6323</v>
      </c>
      <c r="H31" s="24">
        <f t="shared" si="5"/>
        <v>2429</v>
      </c>
      <c r="I31" s="24">
        <v>810</v>
      </c>
      <c r="J31" s="24">
        <v>820</v>
      </c>
      <c r="K31" s="39">
        <v>783.42</v>
      </c>
      <c r="L31" s="24">
        <v>6529.38</v>
      </c>
      <c r="M31" s="40">
        <f t="shared" si="0"/>
        <v>3.26395698244504</v>
      </c>
      <c r="N31" s="24">
        <v>471</v>
      </c>
      <c r="O31" s="39">
        <f t="shared" si="1"/>
        <v>-42.5609756097561</v>
      </c>
      <c r="P31" s="39">
        <v>652.74</v>
      </c>
      <c r="Q31" s="39">
        <f t="shared" si="2"/>
        <v>-16.6807076663858</v>
      </c>
      <c r="R31" s="22">
        <v>1</v>
      </c>
      <c r="S31" s="48">
        <f t="shared" si="3"/>
        <v>6.5274</v>
      </c>
    </row>
    <row r="32" ht="21.35" hidden="1" customHeight="1" spans="1:19">
      <c r="A32" s="74">
        <v>25</v>
      </c>
      <c r="B32" s="75" t="s">
        <v>55</v>
      </c>
      <c r="C32" s="74" t="s">
        <v>31</v>
      </c>
      <c r="D32" s="74" t="s">
        <v>24</v>
      </c>
      <c r="E32" s="22">
        <v>35000</v>
      </c>
      <c r="F32" s="24">
        <v>18650</v>
      </c>
      <c r="G32" s="24">
        <v>13325</v>
      </c>
      <c r="H32" s="24">
        <f t="shared" si="5"/>
        <v>5325</v>
      </c>
      <c r="I32" s="24">
        <v>1774</v>
      </c>
      <c r="J32" s="24">
        <v>1762.2</v>
      </c>
      <c r="K32" s="39">
        <v>1962</v>
      </c>
      <c r="L32" s="24">
        <v>12977.844</v>
      </c>
      <c r="M32" s="40">
        <f t="shared" si="0"/>
        <v>-2.60529831144466</v>
      </c>
      <c r="N32" s="24">
        <v>1519.848</v>
      </c>
      <c r="O32" s="39">
        <f t="shared" si="1"/>
        <v>-13.7528089887641</v>
      </c>
      <c r="P32" s="39">
        <v>1643</v>
      </c>
      <c r="Q32" s="39">
        <f t="shared" si="2"/>
        <v>-16.2589194699286</v>
      </c>
      <c r="R32" s="22">
        <v>1</v>
      </c>
      <c r="S32" s="48">
        <f t="shared" si="3"/>
        <v>16.43</v>
      </c>
    </row>
    <row r="33" ht="21.35" hidden="1" customHeight="1" spans="1:19">
      <c r="A33" s="74">
        <v>26</v>
      </c>
      <c r="B33" s="75" t="s">
        <v>56</v>
      </c>
      <c r="C33" s="74" t="s">
        <v>31</v>
      </c>
      <c r="D33" s="74" t="s">
        <v>24</v>
      </c>
      <c r="E33" s="22">
        <v>16000</v>
      </c>
      <c r="F33" s="24">
        <v>5789</v>
      </c>
      <c r="G33" s="24">
        <v>4073</v>
      </c>
      <c r="H33" s="24">
        <f t="shared" si="5"/>
        <v>1716</v>
      </c>
      <c r="I33" s="24">
        <v>429</v>
      </c>
      <c r="J33" s="24">
        <v>500</v>
      </c>
      <c r="K33" s="39">
        <v>574.332</v>
      </c>
      <c r="L33" s="24">
        <v>3944.358</v>
      </c>
      <c r="M33" s="40">
        <f t="shared" si="0"/>
        <v>-3.15840903510925</v>
      </c>
      <c r="N33" s="24">
        <v>447</v>
      </c>
      <c r="O33" s="39">
        <f t="shared" si="1"/>
        <v>-10.6</v>
      </c>
      <c r="P33" s="39">
        <v>525.162</v>
      </c>
      <c r="Q33" s="39">
        <f t="shared" si="2"/>
        <v>-8.56125028729027</v>
      </c>
      <c r="R33" s="22">
        <v>1</v>
      </c>
      <c r="S33" s="48">
        <f t="shared" si="3"/>
        <v>5.25162</v>
      </c>
    </row>
    <row r="34" ht="21.35" hidden="1" customHeight="1" spans="1:19">
      <c r="A34" s="74">
        <v>27</v>
      </c>
      <c r="B34" s="75" t="s">
        <v>57</v>
      </c>
      <c r="C34" s="74" t="s">
        <v>18</v>
      </c>
      <c r="D34" s="74" t="s">
        <v>24</v>
      </c>
      <c r="E34" s="22">
        <v>16000</v>
      </c>
      <c r="F34" s="24">
        <v>8471.46</v>
      </c>
      <c r="G34" s="24">
        <v>6459</v>
      </c>
      <c r="H34" s="24">
        <f t="shared" si="5"/>
        <v>2012.46</v>
      </c>
      <c r="I34" s="24">
        <v>670.82</v>
      </c>
      <c r="J34" s="24">
        <v>528</v>
      </c>
      <c r="K34" s="43">
        <v>700.098</v>
      </c>
      <c r="L34" s="24">
        <v>4927.734</v>
      </c>
      <c r="M34" s="40">
        <f t="shared" si="0"/>
        <v>-23.7074779377613</v>
      </c>
      <c r="N34" s="24">
        <v>545</v>
      </c>
      <c r="O34" s="39">
        <f t="shared" si="1"/>
        <v>3.21969696969697</v>
      </c>
      <c r="P34" s="43">
        <v>633.192</v>
      </c>
      <c r="Q34" s="39">
        <f t="shared" si="2"/>
        <v>-9.55666206731057</v>
      </c>
      <c r="R34" s="22">
        <v>1</v>
      </c>
      <c r="S34" s="48">
        <f t="shared" si="3"/>
        <v>6.33192</v>
      </c>
    </row>
    <row r="35" ht="21.35" hidden="1" customHeight="1" spans="1:19">
      <c r="A35" s="74">
        <v>28</v>
      </c>
      <c r="B35" s="75" t="s">
        <v>58</v>
      </c>
      <c r="C35" s="74" t="s">
        <v>34</v>
      </c>
      <c r="D35" s="74" t="s">
        <v>19</v>
      </c>
      <c r="E35" s="22">
        <v>345123</v>
      </c>
      <c r="F35" s="24">
        <v>192736</v>
      </c>
      <c r="G35" s="24">
        <v>144994</v>
      </c>
      <c r="H35" s="24">
        <f t="shared" si="5"/>
        <v>47742</v>
      </c>
      <c r="I35" s="24">
        <v>15914.15</v>
      </c>
      <c r="J35" s="24">
        <v>16062</v>
      </c>
      <c r="K35" s="39">
        <v>15538</v>
      </c>
      <c r="L35" s="24">
        <v>142543.108</v>
      </c>
      <c r="M35" s="40">
        <f t="shared" si="0"/>
        <v>-1.69034028994303</v>
      </c>
      <c r="N35" s="24">
        <v>16720</v>
      </c>
      <c r="O35" s="39">
        <f t="shared" si="1"/>
        <v>4.09662557589341</v>
      </c>
      <c r="P35" s="39">
        <v>14814</v>
      </c>
      <c r="Q35" s="39">
        <f t="shared" si="2"/>
        <v>-4.65954434290127</v>
      </c>
      <c r="R35" s="22">
        <v>1</v>
      </c>
      <c r="S35" s="48">
        <f t="shared" si="3"/>
        <v>148.14</v>
      </c>
    </row>
    <row r="36" ht="21.35" hidden="1" customHeight="1" spans="1:19">
      <c r="A36" s="74">
        <v>29</v>
      </c>
      <c r="B36" s="75" t="s">
        <v>59</v>
      </c>
      <c r="C36" s="74" t="s">
        <v>50</v>
      </c>
      <c r="D36" s="74" t="s">
        <v>43</v>
      </c>
      <c r="E36" s="22">
        <v>166050</v>
      </c>
      <c r="F36" s="24">
        <v>52022.158</v>
      </c>
      <c r="G36" s="24">
        <v>33623</v>
      </c>
      <c r="H36" s="24">
        <f t="shared" si="5"/>
        <v>18399.158</v>
      </c>
      <c r="I36" s="24">
        <v>6133.05</v>
      </c>
      <c r="J36" s="24">
        <v>5797</v>
      </c>
      <c r="K36" s="39">
        <v>6284.26</v>
      </c>
      <c r="L36" s="24">
        <v>43435.29</v>
      </c>
      <c r="M36" s="40">
        <f t="shared" si="0"/>
        <v>29.1832674062398</v>
      </c>
      <c r="N36" s="24">
        <v>4990</v>
      </c>
      <c r="O36" s="39">
        <f t="shared" si="1"/>
        <v>-13.9209936173883</v>
      </c>
      <c r="P36" s="43">
        <v>7863</v>
      </c>
      <c r="Q36" s="39">
        <f t="shared" si="2"/>
        <v>25.1221305292906</v>
      </c>
      <c r="R36" s="22">
        <v>1</v>
      </c>
      <c r="S36" s="48">
        <f t="shared" si="3"/>
        <v>78.63</v>
      </c>
    </row>
    <row r="37" ht="21.35" hidden="1" customHeight="1" spans="1:19">
      <c r="A37" s="74">
        <v>30</v>
      </c>
      <c r="B37" s="75" t="s">
        <v>60</v>
      </c>
      <c r="C37" s="74" t="s">
        <v>31</v>
      </c>
      <c r="D37" s="74" t="s">
        <v>22</v>
      </c>
      <c r="E37" s="22">
        <v>143000</v>
      </c>
      <c r="F37" s="24">
        <v>62577</v>
      </c>
      <c r="G37" s="24">
        <v>47097</v>
      </c>
      <c r="H37" s="24">
        <f t="shared" si="5"/>
        <v>15480</v>
      </c>
      <c r="I37" s="24">
        <v>5160.0046</v>
      </c>
      <c r="J37" s="24">
        <v>0</v>
      </c>
      <c r="K37" s="39">
        <v>5217.9248</v>
      </c>
      <c r="L37" s="24">
        <v>43406.27</v>
      </c>
      <c r="M37" s="40">
        <f t="shared" si="0"/>
        <v>-7.83644393485785</v>
      </c>
      <c r="N37" s="24">
        <v>4372.02</v>
      </c>
      <c r="O37" s="39" t="e">
        <f t="shared" si="1"/>
        <v>#DIV/0!</v>
      </c>
      <c r="P37" s="39">
        <v>4415.68</v>
      </c>
      <c r="Q37" s="39">
        <f t="shared" si="2"/>
        <v>-15.3747865434933</v>
      </c>
      <c r="R37" s="22">
        <v>1</v>
      </c>
      <c r="S37" s="48">
        <f t="shared" si="3"/>
        <v>44.1568</v>
      </c>
    </row>
    <row r="38" ht="21.35" hidden="1" customHeight="1" spans="1:19">
      <c r="A38" s="74">
        <v>31</v>
      </c>
      <c r="B38" s="75" t="s">
        <v>61</v>
      </c>
      <c r="C38" s="74" t="s">
        <v>62</v>
      </c>
      <c r="D38" s="74" t="s">
        <v>24</v>
      </c>
      <c r="E38" s="22">
        <v>63000</v>
      </c>
      <c r="F38" s="24">
        <v>21672.75</v>
      </c>
      <c r="G38" s="24">
        <v>15922.5</v>
      </c>
      <c r="H38" s="24">
        <f t="shared" si="5"/>
        <v>5750.25</v>
      </c>
      <c r="I38" s="24">
        <v>1916.75</v>
      </c>
      <c r="J38" s="24">
        <v>2065.14</v>
      </c>
      <c r="K38" s="39">
        <v>1642</v>
      </c>
      <c r="L38" s="24">
        <v>14927.55</v>
      </c>
      <c r="M38" s="40">
        <f t="shared" si="0"/>
        <v>-6.24870466321244</v>
      </c>
      <c r="N38" s="24">
        <v>1949.31</v>
      </c>
      <c r="O38" s="39">
        <f t="shared" si="1"/>
        <v>-5.60882070949185</v>
      </c>
      <c r="P38" s="39">
        <v>2180.97</v>
      </c>
      <c r="Q38" s="39">
        <f t="shared" si="2"/>
        <v>32.8239951278928</v>
      </c>
      <c r="R38" s="22">
        <v>1</v>
      </c>
      <c r="S38" s="48">
        <f t="shared" si="3"/>
        <v>21.8097</v>
      </c>
    </row>
    <row r="39" ht="21.35" hidden="1" customHeight="1" spans="1:19">
      <c r="A39" s="74">
        <v>32</v>
      </c>
      <c r="B39" s="75" t="s">
        <v>63</v>
      </c>
      <c r="C39" s="74" t="s">
        <v>31</v>
      </c>
      <c r="D39" s="74" t="s">
        <v>24</v>
      </c>
      <c r="E39" s="22">
        <v>40000</v>
      </c>
      <c r="F39" s="24">
        <v>13773</v>
      </c>
      <c r="G39" s="24">
        <v>9764</v>
      </c>
      <c r="H39" s="24">
        <f t="shared" si="5"/>
        <v>4009</v>
      </c>
      <c r="I39" s="24">
        <v>1336</v>
      </c>
      <c r="J39" s="24">
        <v>1066</v>
      </c>
      <c r="K39" s="39">
        <v>1547</v>
      </c>
      <c r="L39" s="24">
        <v>8962.272</v>
      </c>
      <c r="M39" s="40">
        <f t="shared" si="0"/>
        <v>-8.21106104055714</v>
      </c>
      <c r="N39" s="24">
        <v>1323</v>
      </c>
      <c r="O39" s="39">
        <f t="shared" si="1"/>
        <v>24.108818011257</v>
      </c>
      <c r="P39" s="39">
        <v>1501</v>
      </c>
      <c r="Q39" s="39">
        <f t="shared" si="2"/>
        <v>-2.97349709114415</v>
      </c>
      <c r="R39" s="22">
        <v>1</v>
      </c>
      <c r="S39" s="48">
        <f t="shared" si="3"/>
        <v>15.01</v>
      </c>
    </row>
    <row r="40" ht="21.35" hidden="1" customHeight="1" spans="1:19">
      <c r="A40" s="74">
        <v>33</v>
      </c>
      <c r="B40" s="75" t="s">
        <v>64</v>
      </c>
      <c r="C40" s="74" t="s">
        <v>31</v>
      </c>
      <c r="D40" s="74" t="s">
        <v>24</v>
      </c>
      <c r="E40" s="22">
        <v>16300</v>
      </c>
      <c r="F40" s="24">
        <v>6410</v>
      </c>
      <c r="G40" s="24">
        <v>4558</v>
      </c>
      <c r="H40" s="24">
        <f t="shared" si="5"/>
        <v>1852</v>
      </c>
      <c r="I40" s="24">
        <v>617.33</v>
      </c>
      <c r="J40" s="24">
        <v>566</v>
      </c>
      <c r="K40" s="39">
        <v>590.478</v>
      </c>
      <c r="L40" s="24">
        <v>3882.585</v>
      </c>
      <c r="M40" s="40">
        <f t="shared" si="0"/>
        <v>-14.8182316805617</v>
      </c>
      <c r="N40" s="24">
        <v>570</v>
      </c>
      <c r="O40" s="39">
        <f t="shared" si="1"/>
        <v>0.706713780918728</v>
      </c>
      <c r="P40" s="39">
        <v>547.64</v>
      </c>
      <c r="Q40" s="39">
        <f t="shared" si="2"/>
        <v>-7.25480034819248</v>
      </c>
      <c r="R40" s="22">
        <v>1</v>
      </c>
      <c r="S40" s="48">
        <f t="shared" si="3"/>
        <v>5.4764</v>
      </c>
    </row>
    <row r="41" ht="21.35" hidden="1" customHeight="1" spans="1:19">
      <c r="A41" s="74">
        <v>34</v>
      </c>
      <c r="B41" s="75" t="s">
        <v>65</v>
      </c>
      <c r="C41" s="74" t="s">
        <v>31</v>
      </c>
      <c r="D41" s="74" t="s">
        <v>24</v>
      </c>
      <c r="E41" s="22">
        <v>16000</v>
      </c>
      <c r="F41" s="24">
        <v>6860</v>
      </c>
      <c r="G41" s="24">
        <v>4811</v>
      </c>
      <c r="H41" s="24">
        <f t="shared" si="5"/>
        <v>2049</v>
      </c>
      <c r="I41" s="24">
        <v>683</v>
      </c>
      <c r="J41" s="24">
        <v>630</v>
      </c>
      <c r="K41" s="39">
        <v>439</v>
      </c>
      <c r="L41" s="24">
        <v>4944.0076</v>
      </c>
      <c r="M41" s="40">
        <f t="shared" si="0"/>
        <v>2.76465599667429</v>
      </c>
      <c r="N41" s="24">
        <v>812</v>
      </c>
      <c r="O41" s="39">
        <f t="shared" si="1"/>
        <v>28.8888888888889</v>
      </c>
      <c r="P41" s="39">
        <v>431.1</v>
      </c>
      <c r="Q41" s="39">
        <f t="shared" si="2"/>
        <v>-1.79954441913439</v>
      </c>
      <c r="R41" s="22">
        <v>1</v>
      </c>
      <c r="S41" s="48">
        <f t="shared" si="3"/>
        <v>4.311</v>
      </c>
    </row>
    <row r="42" ht="21.35" hidden="1" customHeight="1" spans="1:19">
      <c r="A42" s="74">
        <v>35</v>
      </c>
      <c r="B42" s="75" t="s">
        <v>66</v>
      </c>
      <c r="C42" s="74" t="s">
        <v>27</v>
      </c>
      <c r="D42" s="74" t="s">
        <v>28</v>
      </c>
      <c r="E42" s="22">
        <v>40900</v>
      </c>
      <c r="F42" s="24">
        <v>29313.07</v>
      </c>
      <c r="G42" s="24">
        <v>20698.0067</v>
      </c>
      <c r="H42" s="24">
        <v>8615.0633</v>
      </c>
      <c r="I42" s="24">
        <v>2871</v>
      </c>
      <c r="J42" s="24">
        <v>1875.28</v>
      </c>
      <c r="K42" s="39">
        <v>3061</v>
      </c>
      <c r="L42" s="24">
        <v>28152.1408</v>
      </c>
      <c r="M42" s="40">
        <f t="shared" si="0"/>
        <v>36.0137775972408</v>
      </c>
      <c r="N42" s="24">
        <v>3476.22</v>
      </c>
      <c r="O42" s="39">
        <f t="shared" si="1"/>
        <v>85.3707179727827</v>
      </c>
      <c r="P42" s="39">
        <v>3469</v>
      </c>
      <c r="Q42" s="39">
        <f t="shared" si="2"/>
        <v>13.3289774583469</v>
      </c>
      <c r="R42" s="22">
        <v>1</v>
      </c>
      <c r="S42" s="48">
        <f t="shared" si="3"/>
        <v>34.69</v>
      </c>
    </row>
    <row r="43" ht="21.35" hidden="1" customHeight="1" spans="1:19">
      <c r="A43" s="74">
        <v>36</v>
      </c>
      <c r="B43" s="75" t="s">
        <v>67</v>
      </c>
      <c r="C43" s="74" t="s">
        <v>50</v>
      </c>
      <c r="D43" s="74" t="s">
        <v>48</v>
      </c>
      <c r="E43" s="22">
        <v>8800</v>
      </c>
      <c r="F43" s="24">
        <v>5768</v>
      </c>
      <c r="G43" s="24">
        <v>4266</v>
      </c>
      <c r="H43" s="24">
        <f t="shared" ref="H43:H45" si="6">F43-G43</f>
        <v>1502</v>
      </c>
      <c r="I43" s="24">
        <v>500</v>
      </c>
      <c r="J43" s="24">
        <v>501</v>
      </c>
      <c r="K43" s="39">
        <v>485</v>
      </c>
      <c r="L43" s="24">
        <v>2725.302</v>
      </c>
      <c r="M43" s="40">
        <f t="shared" si="0"/>
        <v>-36.1157524613221</v>
      </c>
      <c r="N43" s="24">
        <v>254</v>
      </c>
      <c r="O43" s="39">
        <f t="shared" si="1"/>
        <v>-49.3013972055888</v>
      </c>
      <c r="P43" s="39">
        <v>236</v>
      </c>
      <c r="Q43" s="39">
        <f t="shared" si="2"/>
        <v>-51.340206185567</v>
      </c>
      <c r="R43" s="22">
        <v>1</v>
      </c>
      <c r="S43" s="48">
        <f t="shared" si="3"/>
        <v>2.36</v>
      </c>
    </row>
    <row r="44" ht="21.35" hidden="1" customHeight="1" spans="1:19">
      <c r="A44" s="74">
        <v>37</v>
      </c>
      <c r="B44" s="75" t="s">
        <v>68</v>
      </c>
      <c r="C44" s="74" t="s">
        <v>62</v>
      </c>
      <c r="D44" s="74" t="s">
        <v>24</v>
      </c>
      <c r="E44" s="22">
        <v>16000</v>
      </c>
      <c r="F44" s="24">
        <v>5135.856</v>
      </c>
      <c r="G44" s="24">
        <v>3656.136</v>
      </c>
      <c r="H44" s="24">
        <f t="shared" si="6"/>
        <v>1479.72</v>
      </c>
      <c r="I44" s="24">
        <v>493.24</v>
      </c>
      <c r="J44" s="24">
        <v>376.2</v>
      </c>
      <c r="K44" s="39">
        <v>537.504</v>
      </c>
      <c r="L44" s="24">
        <v>3545</v>
      </c>
      <c r="M44" s="40">
        <f t="shared" si="0"/>
        <v>-3.03971187067439</v>
      </c>
      <c r="N44" s="24">
        <v>434.28</v>
      </c>
      <c r="O44" s="39">
        <f t="shared" si="1"/>
        <v>15.4385964912281</v>
      </c>
      <c r="P44" s="39">
        <v>463.19</v>
      </c>
      <c r="Q44" s="39">
        <f t="shared" si="2"/>
        <v>-13.8257575757576</v>
      </c>
      <c r="R44" s="22">
        <v>1</v>
      </c>
      <c r="S44" s="48">
        <f t="shared" si="3"/>
        <v>4.6319</v>
      </c>
    </row>
    <row r="45" ht="21.35" hidden="1" customHeight="1" spans="1:19">
      <c r="A45" s="74">
        <v>38</v>
      </c>
      <c r="B45" s="75" t="s">
        <v>69</v>
      </c>
      <c r="C45" s="74" t="s">
        <v>50</v>
      </c>
      <c r="D45" s="74" t="s">
        <v>24</v>
      </c>
      <c r="E45" s="22">
        <v>13750</v>
      </c>
      <c r="F45" s="24">
        <v>4401.432</v>
      </c>
      <c r="G45" s="24">
        <v>3105.018</v>
      </c>
      <c r="H45" s="24">
        <f t="shared" si="6"/>
        <v>1296.414</v>
      </c>
      <c r="I45" s="24">
        <v>432</v>
      </c>
      <c r="J45" s="24">
        <v>392.091</v>
      </c>
      <c r="K45" s="39">
        <v>404</v>
      </c>
      <c r="L45" s="24">
        <v>3037.25</v>
      </c>
      <c r="M45" s="40">
        <f t="shared" si="0"/>
        <v>-2.18253163105657</v>
      </c>
      <c r="N45" s="24">
        <v>311.367</v>
      </c>
      <c r="O45" s="39">
        <f t="shared" si="1"/>
        <v>-20.5880777676611</v>
      </c>
      <c r="P45" s="39">
        <v>401</v>
      </c>
      <c r="Q45" s="39">
        <f t="shared" si="2"/>
        <v>-0.742574257425743</v>
      </c>
      <c r="R45" s="22">
        <v>1</v>
      </c>
      <c r="S45" s="48">
        <f t="shared" si="3"/>
        <v>4.01</v>
      </c>
    </row>
    <row r="46" ht="21.35" hidden="1" customHeight="1" spans="1:19">
      <c r="A46" s="74">
        <v>39</v>
      </c>
      <c r="B46" s="75" t="s">
        <v>70</v>
      </c>
      <c r="C46" s="74" t="s">
        <v>27</v>
      </c>
      <c r="D46" s="74" t="s">
        <v>43</v>
      </c>
      <c r="E46" s="22">
        <v>40000</v>
      </c>
      <c r="F46" s="24">
        <v>4062.192</v>
      </c>
      <c r="G46" s="24">
        <v>1000.976</v>
      </c>
      <c r="H46" s="24">
        <v>3061.216</v>
      </c>
      <c r="I46" s="24">
        <v>1018</v>
      </c>
      <c r="J46" s="24">
        <v>1028.384</v>
      </c>
      <c r="K46" s="39">
        <v>1004.016</v>
      </c>
      <c r="L46" s="24">
        <v>8086.8992</v>
      </c>
      <c r="M46" s="40">
        <f t="shared" si="0"/>
        <v>707.901408225572</v>
      </c>
      <c r="N46" s="24">
        <v>1831.28</v>
      </c>
      <c r="O46" s="39">
        <f t="shared" si="1"/>
        <v>78.0735600709463</v>
      </c>
      <c r="P46" s="39">
        <v>1856.8</v>
      </c>
      <c r="Q46" s="39">
        <f t="shared" si="2"/>
        <v>84.9372918359867</v>
      </c>
      <c r="R46" s="22">
        <v>1</v>
      </c>
      <c r="S46" s="48">
        <f t="shared" si="3"/>
        <v>18.568</v>
      </c>
    </row>
    <row r="47" ht="21.35" hidden="1" customHeight="1" spans="1:19">
      <c r="A47" s="74">
        <v>40</v>
      </c>
      <c r="B47" s="75" t="s">
        <v>71</v>
      </c>
      <c r="C47" s="74" t="s">
        <v>27</v>
      </c>
      <c r="D47" s="74" t="s">
        <v>24</v>
      </c>
      <c r="E47" s="22">
        <v>31500</v>
      </c>
      <c r="F47" s="24">
        <v>12884.796</v>
      </c>
      <c r="G47" s="24">
        <v>9328.716</v>
      </c>
      <c r="H47" s="24">
        <v>3556.08</v>
      </c>
      <c r="I47" s="24">
        <v>1185</v>
      </c>
      <c r="J47" s="24">
        <v>1172.49</v>
      </c>
      <c r="K47" s="43">
        <v>1251</v>
      </c>
      <c r="L47" s="24">
        <v>9260.79</v>
      </c>
      <c r="M47" s="40">
        <f t="shared" si="0"/>
        <v>-0.728138792090996</v>
      </c>
      <c r="N47" s="24">
        <v>1107.15</v>
      </c>
      <c r="O47" s="39">
        <f t="shared" si="1"/>
        <v>-5.57275541795665</v>
      </c>
      <c r="P47" s="39">
        <v>1315</v>
      </c>
      <c r="Q47" s="39">
        <f t="shared" si="2"/>
        <v>5.11590727418066</v>
      </c>
      <c r="R47" s="22">
        <v>1</v>
      </c>
      <c r="S47" s="48">
        <f t="shared" si="3"/>
        <v>13.15</v>
      </c>
    </row>
    <row r="48" ht="21.35" hidden="1" customHeight="1" spans="1:19">
      <c r="A48" s="74">
        <v>41</v>
      </c>
      <c r="B48" s="75" t="s">
        <v>72</v>
      </c>
      <c r="C48" s="74" t="s">
        <v>27</v>
      </c>
      <c r="D48" s="74" t="s">
        <v>24</v>
      </c>
      <c r="E48" s="22">
        <v>12500</v>
      </c>
      <c r="F48" s="24">
        <v>5810.49</v>
      </c>
      <c r="G48" s="24">
        <v>3904.6</v>
      </c>
      <c r="H48" s="24">
        <v>1905.89</v>
      </c>
      <c r="I48" s="24">
        <v>634</v>
      </c>
      <c r="J48" s="24">
        <v>533.33</v>
      </c>
      <c r="K48" s="43">
        <v>608</v>
      </c>
      <c r="L48" s="24">
        <v>3742.97</v>
      </c>
      <c r="M48" s="40">
        <f t="shared" si="0"/>
        <v>-4.13947651487989</v>
      </c>
      <c r="N48" s="24">
        <v>523.6</v>
      </c>
      <c r="O48" s="39">
        <f t="shared" si="1"/>
        <v>-1.82438640241502</v>
      </c>
      <c r="P48" s="39">
        <v>746</v>
      </c>
      <c r="Q48" s="39">
        <f t="shared" si="2"/>
        <v>22.6973684210526</v>
      </c>
      <c r="R48" s="22">
        <v>1</v>
      </c>
      <c r="S48" s="48">
        <f t="shared" si="3"/>
        <v>7.46</v>
      </c>
    </row>
    <row r="49" ht="21.35" hidden="1" customHeight="1" spans="1:19">
      <c r="A49" s="74">
        <v>42</v>
      </c>
      <c r="B49" s="75" t="s">
        <v>73</v>
      </c>
      <c r="C49" s="74" t="s">
        <v>27</v>
      </c>
      <c r="D49" s="74" t="s">
        <v>24</v>
      </c>
      <c r="E49" s="22">
        <v>30000</v>
      </c>
      <c r="F49" s="24">
        <v>17322.624</v>
      </c>
      <c r="G49" s="24">
        <v>12235.212</v>
      </c>
      <c r="H49" s="24">
        <v>5087.412</v>
      </c>
      <c r="I49" s="24">
        <v>1695.804</v>
      </c>
      <c r="J49" s="24">
        <v>1618.716</v>
      </c>
      <c r="K49" s="39">
        <v>1766</v>
      </c>
      <c r="L49" s="24">
        <v>10949.928</v>
      </c>
      <c r="M49" s="40">
        <f t="shared" si="0"/>
        <v>-10.504795503339</v>
      </c>
      <c r="N49" s="24">
        <v>1403.292</v>
      </c>
      <c r="O49" s="39">
        <f t="shared" si="1"/>
        <v>-13.3083258582729</v>
      </c>
      <c r="P49" s="39">
        <v>1618</v>
      </c>
      <c r="Q49" s="39">
        <f t="shared" si="2"/>
        <v>-8.38052095130238</v>
      </c>
      <c r="R49" s="22">
        <v>1</v>
      </c>
      <c r="S49" s="48">
        <f t="shared" si="3"/>
        <v>16.18</v>
      </c>
    </row>
    <row r="50" ht="21.35" hidden="1" customHeight="1" spans="1:19">
      <c r="A50" s="74">
        <v>43</v>
      </c>
      <c r="B50" s="75" t="s">
        <v>74</v>
      </c>
      <c r="C50" s="74" t="s">
        <v>27</v>
      </c>
      <c r="D50" s="74" t="s">
        <v>24</v>
      </c>
      <c r="E50" s="22">
        <v>31500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39">
        <v>0</v>
      </c>
      <c r="L50" s="24">
        <v>711.744</v>
      </c>
      <c r="M50" s="40" t="e">
        <f t="shared" si="0"/>
        <v>#DIV/0!</v>
      </c>
      <c r="N50" s="24">
        <v>726.792</v>
      </c>
      <c r="O50" s="39" t="e">
        <f t="shared" si="1"/>
        <v>#DIV/0!</v>
      </c>
      <c r="P50" s="39">
        <v>957</v>
      </c>
      <c r="Q50" s="39" t="s">
        <v>75</v>
      </c>
      <c r="R50" s="22">
        <v>1</v>
      </c>
      <c r="S50" s="48">
        <f t="shared" si="3"/>
        <v>9.57</v>
      </c>
    </row>
    <row r="51" ht="21.35" hidden="1" customHeight="1" spans="1:19">
      <c r="A51" s="74">
        <v>44</v>
      </c>
      <c r="B51" s="75" t="s">
        <v>76</v>
      </c>
      <c r="C51" s="74" t="s">
        <v>34</v>
      </c>
      <c r="D51" s="74" t="s">
        <v>24</v>
      </c>
      <c r="E51" s="22">
        <v>16000</v>
      </c>
      <c r="F51" s="24">
        <v>6262</v>
      </c>
      <c r="G51" s="24">
        <v>4664</v>
      </c>
      <c r="H51" s="24">
        <f t="shared" ref="H51:H54" si="7">F51-G51</f>
        <v>1598</v>
      </c>
      <c r="I51" s="24">
        <v>532.5602</v>
      </c>
      <c r="J51" s="24">
        <v>358</v>
      </c>
      <c r="K51" s="39">
        <v>636.2352</v>
      </c>
      <c r="L51" s="24">
        <v>3872.9763</v>
      </c>
      <c r="M51" s="40">
        <f t="shared" si="0"/>
        <v>-16.960199399657</v>
      </c>
      <c r="N51" s="24">
        <v>549</v>
      </c>
      <c r="O51" s="39">
        <f t="shared" si="1"/>
        <v>53.3519553072626</v>
      </c>
      <c r="P51" s="39">
        <v>588.3015</v>
      </c>
      <c r="Q51" s="39">
        <f t="shared" ref="Q51:Q53" si="8">(P51-K51)/K51*100</f>
        <v>-7.53395913963892</v>
      </c>
      <c r="R51" s="22">
        <v>1</v>
      </c>
      <c r="S51" s="48">
        <f t="shared" si="3"/>
        <v>5.883015</v>
      </c>
    </row>
    <row r="52" ht="21.35" hidden="1" customHeight="1" spans="1:19">
      <c r="A52" s="74">
        <v>45</v>
      </c>
      <c r="B52" s="75" t="s">
        <v>77</v>
      </c>
      <c r="C52" s="74" t="s">
        <v>34</v>
      </c>
      <c r="D52" s="74" t="s">
        <v>24</v>
      </c>
      <c r="E52" s="22">
        <v>12500</v>
      </c>
      <c r="F52" s="24">
        <v>10644.43</v>
      </c>
      <c r="G52" s="24">
        <v>7675.26</v>
      </c>
      <c r="H52" s="24">
        <f t="shared" si="7"/>
        <v>2969.17</v>
      </c>
      <c r="I52" s="24">
        <v>989.73</v>
      </c>
      <c r="J52" s="24">
        <v>1016</v>
      </c>
      <c r="K52" s="39">
        <v>957.26</v>
      </c>
      <c r="L52" s="24">
        <v>6033.65</v>
      </c>
      <c r="M52" s="40">
        <f t="shared" si="0"/>
        <v>-21.3883308187605</v>
      </c>
      <c r="N52" s="24">
        <v>747</v>
      </c>
      <c r="O52" s="39">
        <f t="shared" si="1"/>
        <v>-26.4763779527559</v>
      </c>
      <c r="P52" s="39">
        <v>782</v>
      </c>
      <c r="Q52" s="39">
        <f t="shared" si="8"/>
        <v>-18.3085055261893</v>
      </c>
      <c r="R52" s="22">
        <v>1</v>
      </c>
      <c r="S52" s="48">
        <f t="shared" si="3"/>
        <v>7.82</v>
      </c>
    </row>
    <row r="53" ht="21.35" hidden="1" customHeight="1" spans="1:19">
      <c r="A53" s="74">
        <v>46</v>
      </c>
      <c r="B53" s="75" t="s">
        <v>78</v>
      </c>
      <c r="C53" s="74" t="s">
        <v>31</v>
      </c>
      <c r="D53" s="74" t="s">
        <v>24</v>
      </c>
      <c r="E53" s="22">
        <v>22550</v>
      </c>
      <c r="F53" s="24">
        <v>7641</v>
      </c>
      <c r="G53" s="24">
        <v>5541</v>
      </c>
      <c r="H53" s="24">
        <f t="shared" si="7"/>
        <v>2100</v>
      </c>
      <c r="I53" s="24">
        <v>700</v>
      </c>
      <c r="J53" s="24">
        <v>665</v>
      </c>
      <c r="K53" s="39">
        <v>633</v>
      </c>
      <c r="L53" s="24">
        <v>5397.798</v>
      </c>
      <c r="M53" s="40">
        <f t="shared" si="0"/>
        <v>-2.58440714672442</v>
      </c>
      <c r="N53" s="24">
        <v>715</v>
      </c>
      <c r="O53" s="39">
        <f t="shared" si="1"/>
        <v>7.5187969924812</v>
      </c>
      <c r="P53" s="39">
        <v>513</v>
      </c>
      <c r="Q53" s="39">
        <f t="shared" si="8"/>
        <v>-18.957345971564</v>
      </c>
      <c r="R53" s="22">
        <v>1</v>
      </c>
      <c r="S53" s="48">
        <f t="shared" si="3"/>
        <v>5.13</v>
      </c>
    </row>
    <row r="54" ht="21.35" hidden="1" customHeight="1" spans="1:19">
      <c r="A54" s="74">
        <v>47</v>
      </c>
      <c r="B54" s="75" t="s">
        <v>79</v>
      </c>
      <c r="C54" s="74" t="s">
        <v>18</v>
      </c>
      <c r="D54" s="74" t="s">
        <v>22</v>
      </c>
      <c r="E54" s="22">
        <v>2500</v>
      </c>
      <c r="F54" s="24">
        <v>964</v>
      </c>
      <c r="G54" s="24">
        <v>964</v>
      </c>
      <c r="H54" s="24">
        <f t="shared" si="7"/>
        <v>0</v>
      </c>
      <c r="I54" s="24">
        <v>0</v>
      </c>
      <c r="J54" s="24">
        <v>0</v>
      </c>
      <c r="K54" s="43">
        <v>0</v>
      </c>
      <c r="L54" s="24">
        <v>779.758</v>
      </c>
      <c r="M54" s="40">
        <f t="shared" si="0"/>
        <v>-19.1122406639004</v>
      </c>
      <c r="N54" s="24">
        <v>115</v>
      </c>
      <c r="O54" s="39" t="e">
        <f t="shared" si="1"/>
        <v>#DIV/0!</v>
      </c>
      <c r="P54" s="43">
        <v>115.598</v>
      </c>
      <c r="Q54" s="39" t="s">
        <v>75</v>
      </c>
      <c r="R54" s="22">
        <v>1</v>
      </c>
      <c r="S54" s="48">
        <f t="shared" si="3"/>
        <v>1.15598</v>
      </c>
    </row>
    <row r="55" ht="21.35" hidden="1" customHeight="1" spans="1:19">
      <c r="A55" s="74">
        <v>48</v>
      </c>
      <c r="B55" s="75" t="s">
        <v>80</v>
      </c>
      <c r="C55" s="74" t="s">
        <v>27</v>
      </c>
      <c r="D55" s="74" t="s">
        <v>24</v>
      </c>
      <c r="E55" s="22">
        <v>16000</v>
      </c>
      <c r="F55" s="24">
        <v>7068.222</v>
      </c>
      <c r="G55" s="24">
        <v>5402.292</v>
      </c>
      <c r="H55" s="24">
        <v>1665.93</v>
      </c>
      <c r="I55" s="24">
        <v>550.31</v>
      </c>
      <c r="J55" s="24">
        <v>678.636</v>
      </c>
      <c r="K55" s="43">
        <v>369</v>
      </c>
      <c r="L55" s="24">
        <v>4088.028</v>
      </c>
      <c r="M55" s="40">
        <f t="shared" si="0"/>
        <v>-24.327896381758</v>
      </c>
      <c r="N55" s="24">
        <v>463.428</v>
      </c>
      <c r="O55" s="39">
        <f t="shared" si="1"/>
        <v>-31.7118455254363</v>
      </c>
      <c r="P55" s="39">
        <v>518.57</v>
      </c>
      <c r="Q55" s="39">
        <f t="shared" ref="Q55:Q59" si="9">(P55-K55)/K55*100</f>
        <v>40.5338753387534</v>
      </c>
      <c r="R55" s="22">
        <v>1</v>
      </c>
      <c r="S55" s="48">
        <f t="shared" si="3"/>
        <v>5.1857</v>
      </c>
    </row>
    <row r="56" ht="21.35" hidden="1" customHeight="1" spans="1:19">
      <c r="A56" s="74">
        <v>49</v>
      </c>
      <c r="B56" s="75" t="s">
        <v>81</v>
      </c>
      <c r="C56" s="74" t="s">
        <v>50</v>
      </c>
      <c r="D56" s="74" t="s">
        <v>24</v>
      </c>
      <c r="E56" s="22">
        <v>16800</v>
      </c>
      <c r="F56" s="24">
        <v>4372.795</v>
      </c>
      <c r="G56" s="23">
        <v>3180.555</v>
      </c>
      <c r="H56" s="24">
        <f t="shared" ref="H56:H58" si="10">F56-G56</f>
        <v>1192.24</v>
      </c>
      <c r="I56" s="24">
        <v>397.41</v>
      </c>
      <c r="J56" s="24">
        <v>438.305</v>
      </c>
      <c r="K56" s="39">
        <v>451.745</v>
      </c>
      <c r="L56" s="24">
        <v>2936.08</v>
      </c>
      <c r="M56" s="40">
        <f t="shared" si="0"/>
        <v>-7.6865515609697</v>
      </c>
      <c r="N56" s="24">
        <v>290.5</v>
      </c>
      <c r="O56" s="39">
        <f t="shared" si="1"/>
        <v>-33.7219516090394</v>
      </c>
      <c r="P56" s="39">
        <v>351</v>
      </c>
      <c r="Q56" s="39">
        <f t="shared" si="9"/>
        <v>-22.301298298819</v>
      </c>
      <c r="R56" s="22">
        <v>1</v>
      </c>
      <c r="S56" s="48">
        <f t="shared" si="3"/>
        <v>3.51</v>
      </c>
    </row>
    <row r="57" ht="21.35" hidden="1" customHeight="1" spans="1:19">
      <c r="A57" s="74">
        <v>50</v>
      </c>
      <c r="B57" s="75" t="s">
        <v>82</v>
      </c>
      <c r="C57" s="74" t="s">
        <v>50</v>
      </c>
      <c r="D57" s="74" t="s">
        <v>24</v>
      </c>
      <c r="E57" s="22">
        <v>36000</v>
      </c>
      <c r="F57" s="24">
        <v>6326</v>
      </c>
      <c r="G57" s="24">
        <v>2425</v>
      </c>
      <c r="H57" s="24">
        <f t="shared" si="10"/>
        <v>3901</v>
      </c>
      <c r="I57" s="24">
        <v>1300.211</v>
      </c>
      <c r="J57" s="24">
        <v>1117</v>
      </c>
      <c r="K57" s="39">
        <v>1321.32</v>
      </c>
      <c r="L57" s="24">
        <v>8867</v>
      </c>
      <c r="M57" s="40">
        <f t="shared" si="0"/>
        <v>265.649484536082</v>
      </c>
      <c r="N57" s="24">
        <v>1031</v>
      </c>
      <c r="O57" s="39">
        <f t="shared" si="1"/>
        <v>-7.69919427036705</v>
      </c>
      <c r="P57" s="39">
        <v>1361</v>
      </c>
      <c r="Q57" s="39">
        <f t="shared" si="9"/>
        <v>3.0030575485121</v>
      </c>
      <c r="R57" s="22">
        <v>1</v>
      </c>
      <c r="S57" s="48">
        <f t="shared" si="3"/>
        <v>13.61</v>
      </c>
    </row>
    <row r="58" ht="21.35" hidden="1" customHeight="1" spans="1:19">
      <c r="A58" s="74">
        <v>51</v>
      </c>
      <c r="B58" s="75" t="s">
        <v>83</v>
      </c>
      <c r="C58" s="74" t="s">
        <v>31</v>
      </c>
      <c r="D58" s="74" t="s">
        <v>22</v>
      </c>
      <c r="E58" s="22">
        <v>25000</v>
      </c>
      <c r="F58" s="24">
        <v>1309</v>
      </c>
      <c r="G58" s="24">
        <v>378</v>
      </c>
      <c r="H58" s="24">
        <f t="shared" si="10"/>
        <v>931</v>
      </c>
      <c r="I58" s="24">
        <v>310</v>
      </c>
      <c r="J58" s="24">
        <v>151</v>
      </c>
      <c r="K58" s="39">
        <v>267</v>
      </c>
      <c r="L58" s="24">
        <v>3774</v>
      </c>
      <c r="M58" s="40">
        <f t="shared" si="0"/>
        <v>898.412698412698</v>
      </c>
      <c r="N58" s="24">
        <v>481</v>
      </c>
      <c r="O58" s="39">
        <f t="shared" si="1"/>
        <v>218.543046357616</v>
      </c>
      <c r="P58" s="39">
        <v>532</v>
      </c>
      <c r="Q58" s="39">
        <f t="shared" si="9"/>
        <v>99.250936329588</v>
      </c>
      <c r="R58" s="22">
        <v>1</v>
      </c>
      <c r="S58" s="48">
        <f t="shared" si="3"/>
        <v>5.32</v>
      </c>
    </row>
    <row r="59" ht="21.35" hidden="1" customHeight="1" spans="1:19">
      <c r="A59" s="74">
        <v>52</v>
      </c>
      <c r="B59" s="75" t="s">
        <v>84</v>
      </c>
      <c r="C59" s="74" t="s">
        <v>27</v>
      </c>
      <c r="D59" s="74" t="s">
        <v>24</v>
      </c>
      <c r="E59" s="22">
        <v>20000</v>
      </c>
      <c r="F59" s="24">
        <v>6419.028</v>
      </c>
      <c r="G59" s="24">
        <v>4696.758</v>
      </c>
      <c r="H59" s="24">
        <v>1722.27</v>
      </c>
      <c r="I59" s="24">
        <v>617.67</v>
      </c>
      <c r="J59" s="24">
        <v>525.756</v>
      </c>
      <c r="K59" s="39">
        <v>625.812</v>
      </c>
      <c r="L59" s="24">
        <v>4082.628</v>
      </c>
      <c r="M59" s="40">
        <f t="shared" si="0"/>
        <v>-13.0756151370797</v>
      </c>
      <c r="N59" s="24">
        <v>479.16</v>
      </c>
      <c r="O59" s="39">
        <f t="shared" si="1"/>
        <v>-8.86266633191061</v>
      </c>
      <c r="P59" s="39">
        <v>580.206</v>
      </c>
      <c r="Q59" s="39">
        <f t="shared" si="9"/>
        <v>-7.28749209027631</v>
      </c>
      <c r="R59" s="22">
        <v>1</v>
      </c>
      <c r="S59" s="48">
        <f t="shared" si="3"/>
        <v>5.80206</v>
      </c>
    </row>
    <row r="60" ht="21.35" hidden="1" customHeight="1" spans="1:19">
      <c r="A60" s="74">
        <v>53</v>
      </c>
      <c r="B60" s="75" t="s">
        <v>85</v>
      </c>
      <c r="C60" s="74" t="s">
        <v>50</v>
      </c>
      <c r="D60" s="74" t="s">
        <v>24</v>
      </c>
      <c r="E60" s="22">
        <v>66500</v>
      </c>
      <c r="F60" s="24">
        <v>21721</v>
      </c>
      <c r="G60" s="24">
        <v>16089</v>
      </c>
      <c r="H60" s="24">
        <f t="shared" ref="H60:H62" si="11">F60-G60</f>
        <v>5632</v>
      </c>
      <c r="I60" s="24">
        <v>1877</v>
      </c>
      <c r="J60" s="24">
        <v>1822</v>
      </c>
      <c r="K60" s="39">
        <v>0</v>
      </c>
      <c r="L60" s="24">
        <v>14372.6</v>
      </c>
      <c r="M60" s="40">
        <f t="shared" si="0"/>
        <v>-10.668158369072</v>
      </c>
      <c r="N60" s="24">
        <v>1872</v>
      </c>
      <c r="O60" s="39">
        <f t="shared" si="1"/>
        <v>2.74423710208562</v>
      </c>
      <c r="P60" s="43">
        <v>2136</v>
      </c>
      <c r="Q60" s="39" t="s">
        <v>75</v>
      </c>
      <c r="R60" s="22">
        <v>1</v>
      </c>
      <c r="S60" s="48">
        <f t="shared" si="3"/>
        <v>21.36</v>
      </c>
    </row>
    <row r="61" ht="21.35" hidden="1" customHeight="1" spans="1:19">
      <c r="A61" s="74">
        <v>54</v>
      </c>
      <c r="B61" s="75" t="s">
        <v>86</v>
      </c>
      <c r="C61" s="74" t="s">
        <v>87</v>
      </c>
      <c r="D61" s="74" t="s">
        <v>28</v>
      </c>
      <c r="E61" s="22">
        <v>25000</v>
      </c>
      <c r="F61" s="24">
        <v>9713</v>
      </c>
      <c r="G61" s="24">
        <v>5137</v>
      </c>
      <c r="H61" s="24">
        <f t="shared" si="11"/>
        <v>4576</v>
      </c>
      <c r="I61" s="24">
        <v>1525</v>
      </c>
      <c r="J61" s="24">
        <v>1677</v>
      </c>
      <c r="K61" s="43">
        <v>1272.1</v>
      </c>
      <c r="L61" s="24">
        <v>13212.558</v>
      </c>
      <c r="M61" s="40">
        <f t="shared" si="0"/>
        <v>157.203776523263</v>
      </c>
      <c r="N61" s="24">
        <v>1774</v>
      </c>
      <c r="O61" s="39">
        <f t="shared" si="1"/>
        <v>5.78413834227788</v>
      </c>
      <c r="P61" s="43">
        <v>580</v>
      </c>
      <c r="Q61" s="39" t="s">
        <v>75</v>
      </c>
      <c r="R61" s="22">
        <v>1</v>
      </c>
      <c r="S61" s="48">
        <f t="shared" si="3"/>
        <v>5.8</v>
      </c>
    </row>
    <row r="62" ht="21.35" hidden="1" customHeight="1" spans="1:19">
      <c r="A62" s="74">
        <v>55</v>
      </c>
      <c r="B62" s="75" t="s">
        <v>88</v>
      </c>
      <c r="C62" s="74" t="s">
        <v>87</v>
      </c>
      <c r="D62" s="74" t="s">
        <v>24</v>
      </c>
      <c r="E62" s="22">
        <v>16000</v>
      </c>
      <c r="F62" s="24">
        <v>3971</v>
      </c>
      <c r="G62" s="24">
        <v>3025.41</v>
      </c>
      <c r="H62" s="24">
        <f t="shared" si="11"/>
        <v>945.59</v>
      </c>
      <c r="I62" s="24">
        <v>325.86</v>
      </c>
      <c r="J62" s="24">
        <v>311.08</v>
      </c>
      <c r="K62" s="39">
        <v>358.43</v>
      </c>
      <c r="L62" s="24">
        <v>1492</v>
      </c>
      <c r="M62" s="40">
        <f t="shared" si="0"/>
        <v>-50.6843700523235</v>
      </c>
      <c r="N62" s="24">
        <v>150.08</v>
      </c>
      <c r="O62" s="39">
        <f t="shared" si="1"/>
        <v>-51.7551755175517</v>
      </c>
      <c r="P62" s="39">
        <v>469.45</v>
      </c>
      <c r="Q62" s="39">
        <f t="shared" ref="Q62:Q88" si="12">(P62-K62)/K62*100</f>
        <v>30.9739698127947</v>
      </c>
      <c r="R62" s="22">
        <v>1</v>
      </c>
      <c r="S62" s="48">
        <f t="shared" si="3"/>
        <v>4.6945</v>
      </c>
    </row>
    <row r="63" ht="21.35" hidden="1" customHeight="1" spans="1:19">
      <c r="A63" s="74">
        <v>56</v>
      </c>
      <c r="B63" s="75" t="s">
        <v>89</v>
      </c>
      <c r="C63" s="74" t="s">
        <v>27</v>
      </c>
      <c r="D63" s="74" t="s">
        <v>24</v>
      </c>
      <c r="E63" s="22">
        <v>18000</v>
      </c>
      <c r="F63" s="24">
        <v>6629.7</v>
      </c>
      <c r="G63" s="24">
        <v>4416.06</v>
      </c>
      <c r="H63" s="24">
        <v>2213.64</v>
      </c>
      <c r="I63" s="24">
        <v>785</v>
      </c>
      <c r="J63" s="24">
        <v>709.5</v>
      </c>
      <c r="K63" s="39">
        <v>739</v>
      </c>
      <c r="L63" s="24">
        <v>5542.02</v>
      </c>
      <c r="M63" s="40">
        <f t="shared" si="0"/>
        <v>25.4969361829323</v>
      </c>
      <c r="N63" s="24">
        <v>668.58</v>
      </c>
      <c r="O63" s="39">
        <f t="shared" si="1"/>
        <v>-5.76744186046511</v>
      </c>
      <c r="P63" s="39">
        <v>711</v>
      </c>
      <c r="Q63" s="39">
        <f t="shared" si="12"/>
        <v>-3.78890392422192</v>
      </c>
      <c r="R63" s="22">
        <v>1</v>
      </c>
      <c r="S63" s="48">
        <f t="shared" si="3"/>
        <v>7.11</v>
      </c>
    </row>
    <row r="64" s="8" customFormat="1" ht="21.35" hidden="1" customHeight="1" spans="1:20">
      <c r="A64" s="74">
        <v>57</v>
      </c>
      <c r="B64" s="75" t="s">
        <v>90</v>
      </c>
      <c r="C64" s="74" t="s">
        <v>50</v>
      </c>
      <c r="D64" s="74" t="s">
        <v>24</v>
      </c>
      <c r="E64" s="22">
        <v>40000</v>
      </c>
      <c r="F64" s="24">
        <v>13332</v>
      </c>
      <c r="G64" s="24">
        <v>9547</v>
      </c>
      <c r="H64" s="24">
        <f t="shared" ref="H64:H85" si="13">F64-G64</f>
        <v>3785</v>
      </c>
      <c r="I64" s="24">
        <v>1199</v>
      </c>
      <c r="J64" s="24">
        <v>1042</v>
      </c>
      <c r="K64" s="39">
        <v>1384.24</v>
      </c>
      <c r="L64" s="24">
        <v>9573</v>
      </c>
      <c r="M64" s="40">
        <f t="shared" si="0"/>
        <v>0.272336859746517</v>
      </c>
      <c r="N64" s="24">
        <v>1187</v>
      </c>
      <c r="O64" s="39">
        <f t="shared" si="1"/>
        <v>13.915547024952</v>
      </c>
      <c r="P64" s="43">
        <v>1077</v>
      </c>
      <c r="Q64" s="39">
        <f t="shared" si="12"/>
        <v>-22.1955730220193</v>
      </c>
      <c r="R64" s="22">
        <v>1</v>
      </c>
      <c r="S64" s="48">
        <f t="shared" si="3"/>
        <v>10.77</v>
      </c>
      <c r="T64" s="5"/>
    </row>
    <row r="65" ht="21.35" hidden="1" customHeight="1" spans="1:19">
      <c r="A65" s="74">
        <v>58</v>
      </c>
      <c r="B65" s="75" t="s">
        <v>91</v>
      </c>
      <c r="C65" s="74" t="s">
        <v>47</v>
      </c>
      <c r="D65" s="74" t="s">
        <v>24</v>
      </c>
      <c r="E65" s="22">
        <v>18000</v>
      </c>
      <c r="F65" s="24">
        <v>5630</v>
      </c>
      <c r="G65" s="24">
        <v>4242</v>
      </c>
      <c r="H65" s="24">
        <f t="shared" si="13"/>
        <v>1388</v>
      </c>
      <c r="I65" s="24">
        <v>463</v>
      </c>
      <c r="J65" s="24">
        <v>411</v>
      </c>
      <c r="K65" s="39">
        <v>589</v>
      </c>
      <c r="L65" s="24">
        <v>4116.462</v>
      </c>
      <c r="M65" s="40">
        <f t="shared" si="0"/>
        <v>-2.95940594059405</v>
      </c>
      <c r="N65" s="24">
        <v>423</v>
      </c>
      <c r="O65" s="39">
        <f t="shared" si="1"/>
        <v>2.91970802919708</v>
      </c>
      <c r="P65" s="39">
        <v>738</v>
      </c>
      <c r="Q65" s="39">
        <f t="shared" si="12"/>
        <v>25.2971137521222</v>
      </c>
      <c r="R65" s="22"/>
      <c r="S65" s="48">
        <f t="shared" si="3"/>
        <v>7.38</v>
      </c>
    </row>
    <row r="66" ht="21.35" hidden="1" customHeight="1" spans="1:19">
      <c r="A66" s="74">
        <v>59</v>
      </c>
      <c r="B66" s="75" t="s">
        <v>92</v>
      </c>
      <c r="C66" s="74" t="s">
        <v>47</v>
      </c>
      <c r="D66" s="74" t="s">
        <v>43</v>
      </c>
      <c r="E66" s="22">
        <v>110000</v>
      </c>
      <c r="F66" s="24">
        <v>39949.573</v>
      </c>
      <c r="G66" s="24">
        <v>30282.978</v>
      </c>
      <c r="H66" s="24">
        <f t="shared" si="13"/>
        <v>9666.595</v>
      </c>
      <c r="I66" s="24">
        <v>3222.1983</v>
      </c>
      <c r="J66" s="24">
        <v>3566.535</v>
      </c>
      <c r="K66" s="39">
        <v>3553.785</v>
      </c>
      <c r="L66" s="24">
        <v>28523</v>
      </c>
      <c r="M66" s="40">
        <f t="shared" si="0"/>
        <v>-5.81177320143349</v>
      </c>
      <c r="N66" s="24">
        <v>3865.083</v>
      </c>
      <c r="O66" s="39">
        <f t="shared" si="1"/>
        <v>8.37081368891656</v>
      </c>
      <c r="P66" s="39">
        <v>4070</v>
      </c>
      <c r="Q66" s="39">
        <f t="shared" si="12"/>
        <v>14.5257802596387</v>
      </c>
      <c r="R66" s="22">
        <v>1</v>
      </c>
      <c r="S66" s="48">
        <f t="shared" si="3"/>
        <v>40.7</v>
      </c>
    </row>
    <row r="67" ht="21.35" hidden="1" customHeight="1" spans="1:19">
      <c r="A67" s="74">
        <v>60</v>
      </c>
      <c r="B67" s="75" t="s">
        <v>93</v>
      </c>
      <c r="C67" s="74" t="s">
        <v>47</v>
      </c>
      <c r="D67" s="74" t="s">
        <v>43</v>
      </c>
      <c r="E67" s="22">
        <v>263000</v>
      </c>
      <c r="F67" s="24">
        <v>31035</v>
      </c>
      <c r="G67" s="24">
        <v>22173</v>
      </c>
      <c r="H67" s="24">
        <f t="shared" si="13"/>
        <v>8862</v>
      </c>
      <c r="I67" s="24">
        <v>2954</v>
      </c>
      <c r="J67" s="24">
        <v>3085</v>
      </c>
      <c r="K67" s="39">
        <v>2553</v>
      </c>
      <c r="L67" s="24">
        <v>25077.712</v>
      </c>
      <c r="M67" s="40">
        <f t="shared" si="0"/>
        <v>13.1002209894917</v>
      </c>
      <c r="N67" s="24">
        <v>3543</v>
      </c>
      <c r="O67" s="39">
        <f t="shared" si="1"/>
        <v>14.8460291734198</v>
      </c>
      <c r="P67" s="39">
        <v>3457</v>
      </c>
      <c r="Q67" s="39">
        <f t="shared" si="12"/>
        <v>35.4093223658441</v>
      </c>
      <c r="R67" s="22">
        <v>1</v>
      </c>
      <c r="S67" s="48">
        <f t="shared" si="3"/>
        <v>34.57</v>
      </c>
    </row>
    <row r="68" ht="21.35" hidden="1" customHeight="1" spans="1:19">
      <c r="A68" s="74">
        <v>61</v>
      </c>
      <c r="B68" s="75" t="s">
        <v>94</v>
      </c>
      <c r="C68" s="74" t="s">
        <v>47</v>
      </c>
      <c r="D68" s="74" t="s">
        <v>22</v>
      </c>
      <c r="E68" s="22">
        <v>189000</v>
      </c>
      <c r="F68" s="24">
        <v>70161</v>
      </c>
      <c r="G68" s="24">
        <v>58611</v>
      </c>
      <c r="H68" s="24">
        <f t="shared" si="13"/>
        <v>11550</v>
      </c>
      <c r="I68" s="24">
        <v>3850</v>
      </c>
      <c r="J68" s="24">
        <v>3460</v>
      </c>
      <c r="K68" s="39">
        <v>4060</v>
      </c>
      <c r="L68" s="24">
        <v>30425</v>
      </c>
      <c r="M68" s="40">
        <f t="shared" si="0"/>
        <v>-48.0899489856853</v>
      </c>
      <c r="N68" s="24">
        <v>3218</v>
      </c>
      <c r="O68" s="39">
        <f t="shared" si="1"/>
        <v>-6.99421965317919</v>
      </c>
      <c r="P68" s="39">
        <v>4087.08</v>
      </c>
      <c r="Q68" s="39">
        <f t="shared" si="12"/>
        <v>0.666995073891624</v>
      </c>
      <c r="R68" s="22">
        <v>1</v>
      </c>
      <c r="S68" s="48">
        <f t="shared" si="3"/>
        <v>40.8708</v>
      </c>
    </row>
    <row r="69" ht="21.35" hidden="1" customHeight="1" spans="1:19">
      <c r="A69" s="74">
        <v>62</v>
      </c>
      <c r="B69" s="75" t="s">
        <v>95</v>
      </c>
      <c r="C69" s="74" t="s">
        <v>47</v>
      </c>
      <c r="D69" s="74" t="s">
        <v>22</v>
      </c>
      <c r="E69" s="22">
        <v>119500</v>
      </c>
      <c r="F69" s="24">
        <v>32308.188</v>
      </c>
      <c r="G69" s="24">
        <v>25739.0584</v>
      </c>
      <c r="H69" s="24">
        <f t="shared" si="13"/>
        <v>6569.1296</v>
      </c>
      <c r="I69" s="24">
        <v>2189</v>
      </c>
      <c r="J69" s="24">
        <v>2488</v>
      </c>
      <c r="K69" s="39">
        <v>2558.8288</v>
      </c>
      <c r="L69" s="24">
        <v>27130</v>
      </c>
      <c r="M69" s="40">
        <f t="shared" si="0"/>
        <v>5.40401120500973</v>
      </c>
      <c r="N69" s="24">
        <v>3275</v>
      </c>
      <c r="O69" s="39">
        <f t="shared" si="1"/>
        <v>31.6318327974276</v>
      </c>
      <c r="P69" s="39">
        <v>2693</v>
      </c>
      <c r="Q69" s="39">
        <f t="shared" si="12"/>
        <v>5.243461383583</v>
      </c>
      <c r="R69" s="22">
        <v>1</v>
      </c>
      <c r="S69" s="48">
        <f t="shared" si="3"/>
        <v>26.93</v>
      </c>
    </row>
    <row r="70" ht="21.35" hidden="1" customHeight="1" spans="1:19">
      <c r="A70" s="74">
        <v>63</v>
      </c>
      <c r="B70" s="75" t="s">
        <v>96</v>
      </c>
      <c r="C70" s="74" t="s">
        <v>47</v>
      </c>
      <c r="D70" s="74" t="s">
        <v>22</v>
      </c>
      <c r="E70" s="22">
        <v>40000</v>
      </c>
      <c r="F70" s="24">
        <v>19241</v>
      </c>
      <c r="G70" s="24">
        <v>14233</v>
      </c>
      <c r="H70" s="24">
        <f t="shared" si="13"/>
        <v>5008</v>
      </c>
      <c r="I70" s="24">
        <v>1669</v>
      </c>
      <c r="J70" s="24">
        <v>1783</v>
      </c>
      <c r="K70" s="39">
        <v>1766</v>
      </c>
      <c r="L70" s="24">
        <v>17259.704</v>
      </c>
      <c r="M70" s="40">
        <f t="shared" si="0"/>
        <v>21.2653973160964</v>
      </c>
      <c r="N70" s="24">
        <v>768</v>
      </c>
      <c r="O70" s="39">
        <f t="shared" si="1"/>
        <v>-56.926528323051</v>
      </c>
      <c r="P70" s="39">
        <v>309</v>
      </c>
      <c r="Q70" s="39">
        <f t="shared" si="12"/>
        <v>-82.5028312570781</v>
      </c>
      <c r="R70" s="22">
        <v>1</v>
      </c>
      <c r="S70" s="48">
        <f t="shared" si="3"/>
        <v>3.09</v>
      </c>
    </row>
    <row r="71" ht="21.35" hidden="1" customHeight="1" spans="1:19">
      <c r="A71" s="74">
        <v>64</v>
      </c>
      <c r="B71" s="75" t="s">
        <v>97</v>
      </c>
      <c r="C71" s="74" t="s">
        <v>47</v>
      </c>
      <c r="D71" s="74" t="s">
        <v>22</v>
      </c>
      <c r="E71" s="22">
        <v>31500</v>
      </c>
      <c r="F71" s="24">
        <v>5558</v>
      </c>
      <c r="G71" s="24">
        <v>3610</v>
      </c>
      <c r="H71" s="24">
        <f t="shared" si="13"/>
        <v>1948</v>
      </c>
      <c r="I71" s="24">
        <v>640</v>
      </c>
      <c r="J71" s="24">
        <v>711</v>
      </c>
      <c r="K71" s="39">
        <v>627.02</v>
      </c>
      <c r="L71" s="24">
        <v>4724.808</v>
      </c>
      <c r="M71" s="40">
        <f t="shared" si="0"/>
        <v>30.881108033241</v>
      </c>
      <c r="N71" s="24">
        <v>619</v>
      </c>
      <c r="O71" s="39">
        <f t="shared" si="1"/>
        <v>-12.9395218002813</v>
      </c>
      <c r="P71" s="39">
        <v>683.73</v>
      </c>
      <c r="Q71" s="39">
        <f t="shared" si="12"/>
        <v>9.0443686006826</v>
      </c>
      <c r="R71" s="22">
        <v>1</v>
      </c>
      <c r="S71" s="48">
        <f t="shared" si="3"/>
        <v>6.8373</v>
      </c>
    </row>
    <row r="72" ht="21.35" hidden="1" customHeight="1" spans="1:19">
      <c r="A72" s="74">
        <v>65</v>
      </c>
      <c r="B72" s="75" t="s">
        <v>98</v>
      </c>
      <c r="C72" s="74" t="s">
        <v>31</v>
      </c>
      <c r="D72" s="74" t="s">
        <v>22</v>
      </c>
      <c r="E72" s="22">
        <v>31500</v>
      </c>
      <c r="F72" s="24">
        <v>12246</v>
      </c>
      <c r="G72" s="24">
        <v>9172</v>
      </c>
      <c r="H72" s="24">
        <f t="shared" si="13"/>
        <v>3074</v>
      </c>
      <c r="I72" s="24">
        <v>1024</v>
      </c>
      <c r="J72" s="24">
        <v>1079</v>
      </c>
      <c r="K72" s="39">
        <v>1085.172</v>
      </c>
      <c r="L72" s="24">
        <v>9793.608</v>
      </c>
      <c r="M72" s="40">
        <f t="shared" ref="M72:M99" si="14">(L72-G72)/G72*100</f>
        <v>6.77723506323594</v>
      </c>
      <c r="N72" s="24">
        <v>1269</v>
      </c>
      <c r="O72" s="39">
        <f t="shared" ref="O72:O99" si="15">(N72-J72)/J72*100</f>
        <v>17.6088971269694</v>
      </c>
      <c r="P72" s="39">
        <v>1258</v>
      </c>
      <c r="Q72" s="39">
        <f t="shared" si="12"/>
        <v>15.9263232003774</v>
      </c>
      <c r="R72" s="22">
        <v>1</v>
      </c>
      <c r="S72" s="48">
        <f t="shared" ref="S72:S135" si="16">P72*0.01</f>
        <v>12.58</v>
      </c>
    </row>
    <row r="73" ht="21.35" hidden="1" customHeight="1" spans="1:19">
      <c r="A73" s="74">
        <v>66</v>
      </c>
      <c r="B73" s="75" t="s">
        <v>99</v>
      </c>
      <c r="C73" s="74" t="s">
        <v>31</v>
      </c>
      <c r="D73" s="74" t="s">
        <v>22</v>
      </c>
      <c r="E73" s="22">
        <v>20000</v>
      </c>
      <c r="F73" s="24">
        <v>5455</v>
      </c>
      <c r="G73" s="24">
        <v>3534</v>
      </c>
      <c r="H73" s="24">
        <f t="shared" si="13"/>
        <v>1921</v>
      </c>
      <c r="I73" s="24">
        <v>640</v>
      </c>
      <c r="J73" s="24">
        <v>516.12</v>
      </c>
      <c r="K73" s="39">
        <v>661.32</v>
      </c>
      <c r="L73" s="24">
        <v>4715.04</v>
      </c>
      <c r="M73" s="40">
        <f t="shared" si="14"/>
        <v>33.4193548387097</v>
      </c>
      <c r="N73" s="24">
        <v>481.8</v>
      </c>
      <c r="O73" s="39">
        <f t="shared" si="15"/>
        <v>-6.64961636828644</v>
      </c>
      <c r="P73" s="39">
        <v>378.8</v>
      </c>
      <c r="Q73" s="39">
        <f t="shared" si="12"/>
        <v>-42.720619367326</v>
      </c>
      <c r="R73" s="22">
        <v>1</v>
      </c>
      <c r="S73" s="48">
        <f t="shared" si="16"/>
        <v>3.788</v>
      </c>
    </row>
    <row r="74" ht="21.35" hidden="1" customHeight="1" spans="1:19">
      <c r="A74" s="74">
        <v>67</v>
      </c>
      <c r="B74" s="75" t="s">
        <v>100</v>
      </c>
      <c r="C74" s="74" t="s">
        <v>47</v>
      </c>
      <c r="D74" s="74" t="s">
        <v>22</v>
      </c>
      <c r="E74" s="22">
        <v>26310</v>
      </c>
      <c r="F74" s="24">
        <v>9267</v>
      </c>
      <c r="G74" s="24">
        <v>7621</v>
      </c>
      <c r="H74" s="24">
        <f t="shared" si="13"/>
        <v>1646</v>
      </c>
      <c r="I74" s="24">
        <v>549</v>
      </c>
      <c r="J74" s="24">
        <v>26</v>
      </c>
      <c r="K74" s="39">
        <v>408.7</v>
      </c>
      <c r="L74" s="24">
        <v>12168.0384</v>
      </c>
      <c r="M74" s="40">
        <f t="shared" si="14"/>
        <v>59.6645899488256</v>
      </c>
      <c r="N74" s="24">
        <v>1483</v>
      </c>
      <c r="O74" s="39">
        <f t="shared" si="15"/>
        <v>5603.84615384615</v>
      </c>
      <c r="P74" s="39">
        <v>1445.72</v>
      </c>
      <c r="Q74" s="39">
        <f t="shared" si="12"/>
        <v>253.736236848544</v>
      </c>
      <c r="R74" s="22">
        <v>1</v>
      </c>
      <c r="S74" s="48">
        <f t="shared" si="16"/>
        <v>14.4572</v>
      </c>
    </row>
    <row r="75" ht="21.35" hidden="1" customHeight="1" spans="1:19">
      <c r="A75" s="74">
        <v>68</v>
      </c>
      <c r="B75" s="75" t="s">
        <v>101</v>
      </c>
      <c r="C75" s="74" t="s">
        <v>47</v>
      </c>
      <c r="D75" s="74" t="s">
        <v>22</v>
      </c>
      <c r="E75" s="22">
        <v>35000</v>
      </c>
      <c r="F75" s="24">
        <v>9944</v>
      </c>
      <c r="G75" s="24">
        <v>8693</v>
      </c>
      <c r="H75" s="24">
        <f t="shared" si="13"/>
        <v>1251</v>
      </c>
      <c r="I75" s="24">
        <v>417</v>
      </c>
      <c r="J75" s="24">
        <v>2.3</v>
      </c>
      <c r="K75" s="39">
        <v>2.76</v>
      </c>
      <c r="L75" s="24">
        <v>16564.208</v>
      </c>
      <c r="M75" s="40">
        <f t="shared" si="14"/>
        <v>90.546508685149</v>
      </c>
      <c r="N75" s="24">
        <v>2136</v>
      </c>
      <c r="O75" s="39">
        <f t="shared" si="15"/>
        <v>92769.5652173913</v>
      </c>
      <c r="P75" s="39">
        <v>2296.3456</v>
      </c>
      <c r="Q75" s="39">
        <f t="shared" si="12"/>
        <v>83100.9275362319</v>
      </c>
      <c r="R75" s="22">
        <v>1</v>
      </c>
      <c r="S75" s="48">
        <f t="shared" si="16"/>
        <v>22.963456</v>
      </c>
    </row>
    <row r="76" ht="21.35" hidden="1" customHeight="1" spans="1:19">
      <c r="A76" s="74">
        <v>69</v>
      </c>
      <c r="B76" s="75" t="s">
        <v>102</v>
      </c>
      <c r="C76" s="74" t="s">
        <v>31</v>
      </c>
      <c r="D76" s="74" t="s">
        <v>22</v>
      </c>
      <c r="E76" s="22">
        <v>96000</v>
      </c>
      <c r="F76" s="24">
        <v>36237</v>
      </c>
      <c r="G76" s="24">
        <v>31624</v>
      </c>
      <c r="H76" s="24">
        <f t="shared" si="13"/>
        <v>4613</v>
      </c>
      <c r="I76" s="24">
        <v>1537.8</v>
      </c>
      <c r="J76" s="24">
        <v>2785</v>
      </c>
      <c r="K76" s="39">
        <v>1232.88</v>
      </c>
      <c r="L76" s="24">
        <v>37595.58</v>
      </c>
      <c r="M76" s="40">
        <f t="shared" si="14"/>
        <v>18.8830634960789</v>
      </c>
      <c r="N76" s="24">
        <v>5099</v>
      </c>
      <c r="O76" s="39">
        <f t="shared" si="15"/>
        <v>83.0879712746858</v>
      </c>
      <c r="P76" s="39">
        <v>4560</v>
      </c>
      <c r="Q76" s="39">
        <f t="shared" si="12"/>
        <v>269.865680358186</v>
      </c>
      <c r="R76" s="22">
        <v>1</v>
      </c>
      <c r="S76" s="48">
        <f t="shared" si="16"/>
        <v>45.6</v>
      </c>
    </row>
    <row r="77" ht="21.35" hidden="1" customHeight="1" spans="1:19">
      <c r="A77" s="74">
        <v>70</v>
      </c>
      <c r="B77" s="75" t="s">
        <v>103</v>
      </c>
      <c r="C77" s="74" t="s">
        <v>31</v>
      </c>
      <c r="D77" s="74" t="s">
        <v>22</v>
      </c>
      <c r="E77" s="22">
        <v>45000</v>
      </c>
      <c r="F77" s="24">
        <v>3338</v>
      </c>
      <c r="G77" s="24">
        <v>71.3</v>
      </c>
      <c r="H77" s="24">
        <f t="shared" si="13"/>
        <v>3266.7</v>
      </c>
      <c r="I77" s="24">
        <v>809</v>
      </c>
      <c r="J77" s="24">
        <v>289</v>
      </c>
      <c r="K77" s="39">
        <v>1513</v>
      </c>
      <c r="L77" s="24">
        <v>17680</v>
      </c>
      <c r="M77" s="40">
        <f t="shared" si="14"/>
        <v>24696.633941094</v>
      </c>
      <c r="N77" s="24">
        <v>2789</v>
      </c>
      <c r="O77" s="39">
        <f t="shared" si="15"/>
        <v>865.051903114187</v>
      </c>
      <c r="P77" s="39">
        <v>2910</v>
      </c>
      <c r="Q77" s="39">
        <f t="shared" si="12"/>
        <v>92.3331130204891</v>
      </c>
      <c r="R77" s="22">
        <v>1</v>
      </c>
      <c r="S77" s="48">
        <f t="shared" si="16"/>
        <v>29.1</v>
      </c>
    </row>
    <row r="78" ht="21.35" hidden="1" customHeight="1" spans="1:19">
      <c r="A78" s="74">
        <v>71</v>
      </c>
      <c r="B78" s="75" t="s">
        <v>104</v>
      </c>
      <c r="C78" s="74" t="s">
        <v>18</v>
      </c>
      <c r="D78" s="74" t="s">
        <v>24</v>
      </c>
      <c r="E78" s="22">
        <v>63000</v>
      </c>
      <c r="F78" s="24">
        <v>22013.805</v>
      </c>
      <c r="G78" s="24">
        <v>16303.485</v>
      </c>
      <c r="H78" s="24">
        <f t="shared" si="13"/>
        <v>5710.32</v>
      </c>
      <c r="I78" s="24">
        <v>1903.44</v>
      </c>
      <c r="J78" s="24">
        <v>1759.23</v>
      </c>
      <c r="K78" s="43">
        <v>2065.8</v>
      </c>
      <c r="L78" s="24">
        <v>16035.03</v>
      </c>
      <c r="M78" s="40">
        <f t="shared" si="14"/>
        <v>-1.64661113866146</v>
      </c>
      <c r="N78" s="24">
        <v>2285.91</v>
      </c>
      <c r="O78" s="39">
        <f t="shared" si="15"/>
        <v>29.938097917839</v>
      </c>
      <c r="P78" s="43">
        <v>2035.11</v>
      </c>
      <c r="Q78" s="39">
        <f t="shared" si="12"/>
        <v>-1.4856230031949</v>
      </c>
      <c r="R78" s="22">
        <v>1</v>
      </c>
      <c r="S78" s="48">
        <f t="shared" si="16"/>
        <v>20.3511</v>
      </c>
    </row>
    <row r="79" ht="21.35" hidden="1" customHeight="1" spans="1:19">
      <c r="A79" s="74">
        <v>72</v>
      </c>
      <c r="B79" s="75" t="s">
        <v>105</v>
      </c>
      <c r="C79" s="74" t="s">
        <v>18</v>
      </c>
      <c r="D79" s="74" t="s">
        <v>24</v>
      </c>
      <c r="E79" s="22">
        <v>16000</v>
      </c>
      <c r="F79" s="24">
        <v>5454.288</v>
      </c>
      <c r="G79" s="24">
        <v>4112.668</v>
      </c>
      <c r="H79" s="24">
        <f t="shared" si="13"/>
        <v>1341.62</v>
      </c>
      <c r="I79" s="24">
        <v>447.206666666667</v>
      </c>
      <c r="J79" s="24">
        <v>435.036</v>
      </c>
      <c r="K79" s="43">
        <v>410.172</v>
      </c>
      <c r="L79" s="24">
        <v>3720</v>
      </c>
      <c r="M79" s="40">
        <f t="shared" si="14"/>
        <v>-9.54776801823049</v>
      </c>
      <c r="N79" s="24">
        <v>486.5</v>
      </c>
      <c r="O79" s="39">
        <f t="shared" si="15"/>
        <v>11.8298255776533</v>
      </c>
      <c r="P79" s="43">
        <v>413.364</v>
      </c>
      <c r="Q79" s="39">
        <f t="shared" si="12"/>
        <v>0.778210116731505</v>
      </c>
      <c r="R79" s="22">
        <v>1</v>
      </c>
      <c r="S79" s="48">
        <f t="shared" si="16"/>
        <v>4.13364</v>
      </c>
    </row>
    <row r="80" ht="21.35" hidden="1" customHeight="1" spans="1:19">
      <c r="A80" s="74">
        <v>73</v>
      </c>
      <c r="B80" s="75" t="s">
        <v>106</v>
      </c>
      <c r="C80" s="74" t="s">
        <v>18</v>
      </c>
      <c r="D80" s="74" t="s">
        <v>24</v>
      </c>
      <c r="E80" s="22">
        <v>20000</v>
      </c>
      <c r="F80" s="24">
        <v>5475</v>
      </c>
      <c r="G80" s="24">
        <v>3558</v>
      </c>
      <c r="H80" s="24">
        <f t="shared" si="13"/>
        <v>1917</v>
      </c>
      <c r="I80" s="24">
        <v>639</v>
      </c>
      <c r="J80" s="24">
        <v>470</v>
      </c>
      <c r="K80" s="43">
        <v>756.0023</v>
      </c>
      <c r="L80" s="24">
        <v>3907.1122</v>
      </c>
      <c r="M80" s="40">
        <f t="shared" si="14"/>
        <v>9.81203485103991</v>
      </c>
      <c r="N80" s="24">
        <v>367</v>
      </c>
      <c r="O80" s="39">
        <f t="shared" si="15"/>
        <v>-21.9148936170213</v>
      </c>
      <c r="P80" s="43">
        <v>553.9615</v>
      </c>
      <c r="Q80" s="39">
        <f t="shared" si="12"/>
        <v>-26.7248922390845</v>
      </c>
      <c r="R80" s="22">
        <v>1</v>
      </c>
      <c r="S80" s="48">
        <f t="shared" si="16"/>
        <v>5.539615</v>
      </c>
    </row>
    <row r="81" ht="21.35" hidden="1" customHeight="1" spans="1:19">
      <c r="A81" s="74">
        <v>74</v>
      </c>
      <c r="B81" s="75" t="s">
        <v>107</v>
      </c>
      <c r="C81" s="74" t="s">
        <v>87</v>
      </c>
      <c r="D81" s="74" t="s">
        <v>24</v>
      </c>
      <c r="E81" s="22">
        <v>31500</v>
      </c>
      <c r="F81" s="24">
        <v>13007</v>
      </c>
      <c r="G81" s="24">
        <v>9357</v>
      </c>
      <c r="H81" s="24">
        <f t="shared" si="13"/>
        <v>3650</v>
      </c>
      <c r="I81" s="24">
        <v>1233</v>
      </c>
      <c r="J81" s="24">
        <v>1161</v>
      </c>
      <c r="K81" s="39">
        <v>1254.88</v>
      </c>
      <c r="L81" s="24">
        <v>9563</v>
      </c>
      <c r="M81" s="40">
        <f t="shared" si="14"/>
        <v>2.20156032916533</v>
      </c>
      <c r="N81" s="24">
        <v>977</v>
      </c>
      <c r="O81" s="39">
        <f t="shared" si="15"/>
        <v>-15.848406546081</v>
      </c>
      <c r="P81" s="39">
        <v>1296.24</v>
      </c>
      <c r="Q81" s="39">
        <f t="shared" si="12"/>
        <v>3.29593267882187</v>
      </c>
      <c r="R81" s="22">
        <v>1</v>
      </c>
      <c r="S81" s="48">
        <f t="shared" si="16"/>
        <v>12.9624</v>
      </c>
    </row>
    <row r="82" ht="21.35" hidden="1" customHeight="1" spans="1:19">
      <c r="A82" s="74">
        <v>75</v>
      </c>
      <c r="B82" s="75" t="s">
        <v>108</v>
      </c>
      <c r="C82" s="74" t="s">
        <v>87</v>
      </c>
      <c r="D82" s="74" t="s">
        <v>24</v>
      </c>
      <c r="E82" s="22">
        <v>40000</v>
      </c>
      <c r="F82" s="24">
        <v>10224</v>
      </c>
      <c r="G82" s="24">
        <v>7793</v>
      </c>
      <c r="H82" s="24">
        <f t="shared" si="13"/>
        <v>2431</v>
      </c>
      <c r="I82" s="24">
        <v>811</v>
      </c>
      <c r="J82" s="24">
        <v>625</v>
      </c>
      <c r="K82" s="39">
        <v>823</v>
      </c>
      <c r="L82" s="24">
        <v>7455</v>
      </c>
      <c r="M82" s="40">
        <f t="shared" si="14"/>
        <v>-4.3372257153856</v>
      </c>
      <c r="N82" s="24">
        <v>677</v>
      </c>
      <c r="O82" s="39">
        <f t="shared" si="15"/>
        <v>8.32</v>
      </c>
      <c r="P82" s="39">
        <v>972</v>
      </c>
      <c r="Q82" s="39">
        <f t="shared" si="12"/>
        <v>18.1044957472661</v>
      </c>
      <c r="R82" s="22">
        <v>1</v>
      </c>
      <c r="S82" s="48">
        <f t="shared" si="16"/>
        <v>9.72</v>
      </c>
    </row>
    <row r="83" ht="21.35" hidden="1" customHeight="1" spans="1:19">
      <c r="A83" s="74">
        <v>76</v>
      </c>
      <c r="B83" s="75" t="s">
        <v>109</v>
      </c>
      <c r="C83" s="74" t="s">
        <v>87</v>
      </c>
      <c r="D83" s="74" t="s">
        <v>24</v>
      </c>
      <c r="E83" s="22">
        <v>16000</v>
      </c>
      <c r="F83" s="24">
        <v>3858.228</v>
      </c>
      <c r="G83" s="24">
        <v>2890.536</v>
      </c>
      <c r="H83" s="24">
        <f t="shared" si="13"/>
        <v>967.692</v>
      </c>
      <c r="I83" s="24">
        <v>323</v>
      </c>
      <c r="J83" s="24">
        <v>301.422</v>
      </c>
      <c r="K83" s="39">
        <v>93.65</v>
      </c>
      <c r="L83" s="24">
        <v>3814.536</v>
      </c>
      <c r="M83" s="40">
        <f t="shared" si="14"/>
        <v>31.9663896246233</v>
      </c>
      <c r="N83" s="24">
        <v>507.144</v>
      </c>
      <c r="O83" s="39">
        <f t="shared" si="15"/>
        <v>68.250492664769</v>
      </c>
      <c r="P83" s="39">
        <v>620.862</v>
      </c>
      <c r="Q83" s="39">
        <f t="shared" si="12"/>
        <v>562.959957287774</v>
      </c>
      <c r="R83" s="22">
        <v>1</v>
      </c>
      <c r="S83" s="48">
        <f t="shared" si="16"/>
        <v>6.20862</v>
      </c>
    </row>
    <row r="84" ht="21.35" hidden="1" customHeight="1" spans="1:19">
      <c r="A84" s="74">
        <v>77</v>
      </c>
      <c r="B84" s="75" t="s">
        <v>110</v>
      </c>
      <c r="C84" s="74" t="s">
        <v>87</v>
      </c>
      <c r="D84" s="74" t="s">
        <v>24</v>
      </c>
      <c r="E84" s="22">
        <v>25000</v>
      </c>
      <c r="F84" s="24">
        <v>6909</v>
      </c>
      <c r="G84" s="24">
        <v>5252</v>
      </c>
      <c r="H84" s="24">
        <f t="shared" si="13"/>
        <v>1657</v>
      </c>
      <c r="I84" s="24">
        <v>582</v>
      </c>
      <c r="J84" s="24">
        <v>522.324</v>
      </c>
      <c r="K84" s="39">
        <v>509.388</v>
      </c>
      <c r="L84" s="24">
        <v>4510.014</v>
      </c>
      <c r="M84" s="40">
        <f t="shared" si="14"/>
        <v>-14.1276846915461</v>
      </c>
      <c r="N84" s="24">
        <v>515.064</v>
      </c>
      <c r="O84" s="39">
        <f t="shared" si="15"/>
        <v>-1.38994187515795</v>
      </c>
      <c r="P84" s="39">
        <v>588.46</v>
      </c>
      <c r="Q84" s="39">
        <f t="shared" si="12"/>
        <v>15.5229412549962</v>
      </c>
      <c r="R84" s="22">
        <v>1</v>
      </c>
      <c r="S84" s="48">
        <f t="shared" si="16"/>
        <v>5.8846</v>
      </c>
    </row>
    <row r="85" ht="21.35" hidden="1" customHeight="1" spans="1:19">
      <c r="A85" s="74">
        <v>78</v>
      </c>
      <c r="B85" s="75" t="s">
        <v>111</v>
      </c>
      <c r="C85" s="74" t="s">
        <v>62</v>
      </c>
      <c r="D85" s="74" t="s">
        <v>24</v>
      </c>
      <c r="E85" s="22">
        <v>16000</v>
      </c>
      <c r="F85" s="24">
        <v>5442.032</v>
      </c>
      <c r="G85" s="24">
        <v>3967.472</v>
      </c>
      <c r="H85" s="24">
        <f t="shared" si="13"/>
        <v>1474.56</v>
      </c>
      <c r="I85" s="24">
        <v>491</v>
      </c>
      <c r="J85" s="24">
        <v>432.302</v>
      </c>
      <c r="K85" s="39">
        <v>477.358</v>
      </c>
      <c r="L85" s="24">
        <v>4024</v>
      </c>
      <c r="M85" s="40">
        <f t="shared" si="14"/>
        <v>1.42478636270148</v>
      </c>
      <c r="N85" s="24">
        <v>490.854</v>
      </c>
      <c r="O85" s="39">
        <f t="shared" si="15"/>
        <v>13.5442352799663</v>
      </c>
      <c r="P85" s="39">
        <v>584.976</v>
      </c>
      <c r="Q85" s="39">
        <f t="shared" si="12"/>
        <v>22.5445053817051</v>
      </c>
      <c r="R85" s="22">
        <v>1</v>
      </c>
      <c r="S85" s="48">
        <f t="shared" si="16"/>
        <v>5.84976</v>
      </c>
    </row>
    <row r="86" ht="21.35" hidden="1" customHeight="1" spans="1:19">
      <c r="A86" s="74">
        <v>79</v>
      </c>
      <c r="B86" s="75" t="s">
        <v>112</v>
      </c>
      <c r="C86" s="74" t="s">
        <v>62</v>
      </c>
      <c r="D86" s="74" t="s">
        <v>24</v>
      </c>
      <c r="E86" s="22">
        <v>16000</v>
      </c>
      <c r="F86" s="24">
        <v>4189.43</v>
      </c>
      <c r="G86" s="24">
        <v>2919.77</v>
      </c>
      <c r="H86" s="24">
        <v>1269.66</v>
      </c>
      <c r="I86" s="24">
        <v>423.22</v>
      </c>
      <c r="J86" s="24">
        <v>310.45</v>
      </c>
      <c r="K86" s="39">
        <v>458.78</v>
      </c>
      <c r="L86" s="24">
        <v>2770.6</v>
      </c>
      <c r="M86" s="40">
        <f t="shared" si="14"/>
        <v>-5.10896406223778</v>
      </c>
      <c r="N86" s="24">
        <v>486.22</v>
      </c>
      <c r="O86" s="39">
        <f t="shared" si="15"/>
        <v>56.6178128523112</v>
      </c>
      <c r="P86" s="43">
        <v>520.73</v>
      </c>
      <c r="Q86" s="39">
        <f t="shared" si="12"/>
        <v>13.5032041501373</v>
      </c>
      <c r="R86" s="22">
        <v>1</v>
      </c>
      <c r="S86" s="48">
        <f t="shared" si="16"/>
        <v>5.2073</v>
      </c>
    </row>
    <row r="87" ht="21.35" hidden="1" customHeight="1" spans="1:19">
      <c r="A87" s="74">
        <v>80</v>
      </c>
      <c r="B87" s="75" t="s">
        <v>113</v>
      </c>
      <c r="C87" s="74" t="s">
        <v>62</v>
      </c>
      <c r="D87" s="74" t="s">
        <v>24</v>
      </c>
      <c r="E87" s="22">
        <v>16000</v>
      </c>
      <c r="F87" s="24">
        <v>6512.748</v>
      </c>
      <c r="G87" s="24">
        <v>4479.75</v>
      </c>
      <c r="H87" s="24">
        <v>2032.998</v>
      </c>
      <c r="I87" s="24">
        <v>677.666</v>
      </c>
      <c r="J87" s="24">
        <v>559.614</v>
      </c>
      <c r="K87" s="39">
        <v>700</v>
      </c>
      <c r="L87" s="24">
        <v>4754.112</v>
      </c>
      <c r="M87" s="40">
        <f t="shared" si="14"/>
        <v>6.12449355432781</v>
      </c>
      <c r="N87" s="24">
        <v>531.498</v>
      </c>
      <c r="O87" s="39">
        <f t="shared" si="15"/>
        <v>-5.02417737940795</v>
      </c>
      <c r="P87" s="39">
        <v>672.74</v>
      </c>
      <c r="Q87" s="39">
        <f t="shared" si="12"/>
        <v>-3.89428571428571</v>
      </c>
      <c r="R87" s="22">
        <v>1</v>
      </c>
      <c r="S87" s="48">
        <f t="shared" si="16"/>
        <v>6.7274</v>
      </c>
    </row>
    <row r="88" ht="21.35" hidden="1" customHeight="1" spans="1:19">
      <c r="A88" s="74">
        <v>81</v>
      </c>
      <c r="B88" s="75" t="s">
        <v>114</v>
      </c>
      <c r="C88" s="74" t="s">
        <v>62</v>
      </c>
      <c r="D88" s="74" t="s">
        <v>24</v>
      </c>
      <c r="E88" s="22">
        <v>12500</v>
      </c>
      <c r="F88" s="24">
        <v>6388.828</v>
      </c>
      <c r="G88" s="24">
        <v>4653.832</v>
      </c>
      <c r="H88" s="24">
        <v>1734.996</v>
      </c>
      <c r="I88" s="24">
        <v>578.332</v>
      </c>
      <c r="J88" s="24">
        <v>460.32</v>
      </c>
      <c r="K88" s="39">
        <v>563.088</v>
      </c>
      <c r="L88" s="24">
        <v>3560.116</v>
      </c>
      <c r="M88" s="40">
        <f t="shared" si="14"/>
        <v>-23.5014070125436</v>
      </c>
      <c r="N88" s="24">
        <v>435.672</v>
      </c>
      <c r="O88" s="39">
        <f t="shared" si="15"/>
        <v>-5.35453597497392</v>
      </c>
      <c r="P88" s="39">
        <v>537.8</v>
      </c>
      <c r="Q88" s="39">
        <f t="shared" si="12"/>
        <v>-4.49094990481062</v>
      </c>
      <c r="R88" s="22">
        <v>1</v>
      </c>
      <c r="S88" s="48">
        <f t="shared" si="16"/>
        <v>5.378</v>
      </c>
    </row>
    <row r="89" ht="21.35" hidden="1" customHeight="1" spans="1:19">
      <c r="A89" s="74">
        <v>82</v>
      </c>
      <c r="B89" s="75" t="s">
        <v>115</v>
      </c>
      <c r="C89" s="74" t="s">
        <v>47</v>
      </c>
      <c r="D89" s="74" t="s">
        <v>24</v>
      </c>
      <c r="E89" s="22">
        <v>95160</v>
      </c>
      <c r="F89" s="24">
        <v>9025.6894</v>
      </c>
      <c r="G89" s="24">
        <v>6602.2894</v>
      </c>
      <c r="H89" s="24">
        <f t="shared" ref="H89:H98" si="17">F89-G89</f>
        <v>2423.4</v>
      </c>
      <c r="I89" s="24">
        <v>807.8</v>
      </c>
      <c r="J89" s="24">
        <v>738.36</v>
      </c>
      <c r="K89" s="39">
        <v>0</v>
      </c>
      <c r="L89" s="24">
        <v>6468.8484</v>
      </c>
      <c r="M89" s="40">
        <f t="shared" si="14"/>
        <v>-2.02113224542989</v>
      </c>
      <c r="N89" s="24">
        <v>585.3692</v>
      </c>
      <c r="O89" s="39">
        <f t="shared" si="15"/>
        <v>-20.7203532152338</v>
      </c>
      <c r="P89" s="39">
        <v>823.9743</v>
      </c>
      <c r="Q89" s="39" t="s">
        <v>75</v>
      </c>
      <c r="R89" s="22">
        <v>1</v>
      </c>
      <c r="S89" s="48">
        <f t="shared" si="16"/>
        <v>8.239743</v>
      </c>
    </row>
    <row r="90" ht="21.35" hidden="1" customHeight="1" spans="1:19">
      <c r="A90" s="74">
        <v>83</v>
      </c>
      <c r="B90" s="75" t="s">
        <v>116</v>
      </c>
      <c r="C90" s="74" t="s">
        <v>47</v>
      </c>
      <c r="D90" s="74" t="s">
        <v>24</v>
      </c>
      <c r="E90" s="22">
        <v>31500</v>
      </c>
      <c r="F90" s="24">
        <v>10973.094</v>
      </c>
      <c r="G90" s="24">
        <v>7732.098</v>
      </c>
      <c r="H90" s="24">
        <f t="shared" si="17"/>
        <v>3240.996</v>
      </c>
      <c r="I90" s="24">
        <v>1080</v>
      </c>
      <c r="J90" s="24">
        <v>985.974</v>
      </c>
      <c r="K90" s="39">
        <v>1090.716</v>
      </c>
      <c r="L90" s="24">
        <v>7350.9546</v>
      </c>
      <c r="M90" s="40">
        <f t="shared" si="14"/>
        <v>-4.92936587197938</v>
      </c>
      <c r="N90" s="24">
        <v>815.496</v>
      </c>
      <c r="O90" s="39">
        <f t="shared" si="15"/>
        <v>-17.2903139433697</v>
      </c>
      <c r="P90" s="39">
        <v>1074</v>
      </c>
      <c r="Q90" s="39">
        <f t="shared" ref="Q90:Q97" si="18">(P90-K90)/K90*100</f>
        <v>-1.53257126511392</v>
      </c>
      <c r="R90" s="22">
        <v>1</v>
      </c>
      <c r="S90" s="48">
        <f t="shared" si="16"/>
        <v>10.74</v>
      </c>
    </row>
    <row r="91" ht="21.35" hidden="1" customHeight="1" spans="1:19">
      <c r="A91" s="74">
        <v>84</v>
      </c>
      <c r="B91" s="75" t="s">
        <v>117</v>
      </c>
      <c r="C91" s="74" t="s">
        <v>47</v>
      </c>
      <c r="D91" s="74" t="s">
        <v>24</v>
      </c>
      <c r="E91" s="22">
        <v>25000</v>
      </c>
      <c r="F91" s="24">
        <v>6784.308</v>
      </c>
      <c r="G91" s="24">
        <v>5022.7401</v>
      </c>
      <c r="H91" s="24">
        <f t="shared" si="17"/>
        <v>1761.5679</v>
      </c>
      <c r="I91" s="24">
        <v>587.1893</v>
      </c>
      <c r="J91" s="24">
        <v>463.3293</v>
      </c>
      <c r="K91" s="39">
        <v>644</v>
      </c>
      <c r="L91" s="24">
        <v>4974.7017</v>
      </c>
      <c r="M91" s="40">
        <f t="shared" si="14"/>
        <v>-0.956418190939252</v>
      </c>
      <c r="N91" s="24">
        <v>604.5693</v>
      </c>
      <c r="O91" s="39">
        <f t="shared" si="15"/>
        <v>30.483718599277</v>
      </c>
      <c r="P91" s="39">
        <v>673</v>
      </c>
      <c r="Q91" s="39">
        <f t="shared" si="18"/>
        <v>4.50310559006211</v>
      </c>
      <c r="R91" s="22">
        <v>1</v>
      </c>
      <c r="S91" s="48">
        <f t="shared" si="16"/>
        <v>6.73</v>
      </c>
    </row>
    <row r="92" ht="21.35" hidden="1" customHeight="1" spans="1:19">
      <c r="A92" s="74">
        <v>85</v>
      </c>
      <c r="B92" s="75" t="s">
        <v>118</v>
      </c>
      <c r="C92" s="74" t="s">
        <v>47</v>
      </c>
      <c r="D92" s="74" t="s">
        <v>24</v>
      </c>
      <c r="E92" s="22">
        <v>91500</v>
      </c>
      <c r="F92" s="24">
        <v>27184</v>
      </c>
      <c r="G92" s="24">
        <v>20103</v>
      </c>
      <c r="H92" s="24">
        <f t="shared" si="17"/>
        <v>7081</v>
      </c>
      <c r="I92" s="24">
        <v>2360</v>
      </c>
      <c r="J92" s="24">
        <v>2459</v>
      </c>
      <c r="K92" s="39">
        <v>2329.008</v>
      </c>
      <c r="L92" s="24">
        <v>19704.96</v>
      </c>
      <c r="M92" s="40">
        <f t="shared" si="14"/>
        <v>-1.98000298462916</v>
      </c>
      <c r="N92" s="24">
        <v>2357</v>
      </c>
      <c r="O92" s="39">
        <f t="shared" si="15"/>
        <v>-4.14802765351769</v>
      </c>
      <c r="P92" s="39">
        <v>2543.55</v>
      </c>
      <c r="Q92" s="39">
        <f t="shared" si="18"/>
        <v>9.21173306403415</v>
      </c>
      <c r="R92" s="22">
        <v>1</v>
      </c>
      <c r="S92" s="48">
        <f t="shared" si="16"/>
        <v>25.4355</v>
      </c>
    </row>
    <row r="93" ht="21.35" hidden="1" customHeight="1" spans="1:19">
      <c r="A93" s="74">
        <v>86</v>
      </c>
      <c r="B93" s="75" t="s">
        <v>119</v>
      </c>
      <c r="C93" s="74" t="s">
        <v>31</v>
      </c>
      <c r="D93" s="74" t="s">
        <v>24</v>
      </c>
      <c r="E93" s="22">
        <v>40000</v>
      </c>
      <c r="F93" s="24">
        <v>25416</v>
      </c>
      <c r="G93" s="24">
        <v>18004</v>
      </c>
      <c r="H93" s="24">
        <f t="shared" si="17"/>
        <v>7412</v>
      </c>
      <c r="I93" s="24">
        <v>2470</v>
      </c>
      <c r="J93" s="24">
        <v>2397</v>
      </c>
      <c r="K93" s="39">
        <v>2520.54</v>
      </c>
      <c r="L93" s="24">
        <v>19418.916</v>
      </c>
      <c r="M93" s="40">
        <f t="shared" si="14"/>
        <v>7.85889802266164</v>
      </c>
      <c r="N93" s="24">
        <v>2217</v>
      </c>
      <c r="O93" s="39">
        <f t="shared" si="15"/>
        <v>-7.50938673341677</v>
      </c>
      <c r="P93" s="39">
        <v>2536.25</v>
      </c>
      <c r="Q93" s="39">
        <f t="shared" si="18"/>
        <v>0.623279138597286</v>
      </c>
      <c r="R93" s="22">
        <v>1</v>
      </c>
      <c r="S93" s="48">
        <f t="shared" si="16"/>
        <v>25.3625</v>
      </c>
    </row>
    <row r="94" ht="21.35" hidden="1" customHeight="1" spans="1:19">
      <c r="A94" s="74">
        <v>87</v>
      </c>
      <c r="B94" s="75" t="s">
        <v>120</v>
      </c>
      <c r="C94" s="74" t="s">
        <v>31</v>
      </c>
      <c r="D94" s="74" t="s">
        <v>24</v>
      </c>
      <c r="E94" s="22">
        <v>16000</v>
      </c>
      <c r="F94" s="24">
        <v>5731.4543</v>
      </c>
      <c r="G94" s="24">
        <v>4116.392</v>
      </c>
      <c r="H94" s="24">
        <f t="shared" si="17"/>
        <v>1615.0623</v>
      </c>
      <c r="I94" s="24">
        <v>538</v>
      </c>
      <c r="J94" s="24">
        <v>467.7343</v>
      </c>
      <c r="K94" s="39">
        <v>501.088</v>
      </c>
      <c r="L94" s="24">
        <v>4531.716</v>
      </c>
      <c r="M94" s="40">
        <f t="shared" si="14"/>
        <v>10.0895152842587</v>
      </c>
      <c r="N94" s="24">
        <v>542.052</v>
      </c>
      <c r="O94" s="39">
        <f t="shared" si="15"/>
        <v>15.8888710962613</v>
      </c>
      <c r="P94" s="39">
        <v>481.208</v>
      </c>
      <c r="Q94" s="39">
        <f t="shared" si="18"/>
        <v>-3.96736700938757</v>
      </c>
      <c r="R94" s="22">
        <v>1</v>
      </c>
      <c r="S94" s="48">
        <f t="shared" si="16"/>
        <v>4.81208</v>
      </c>
    </row>
    <row r="95" ht="21.35" hidden="1" customHeight="1" spans="1:19">
      <c r="A95" s="74">
        <v>88</v>
      </c>
      <c r="B95" s="75" t="s">
        <v>121</v>
      </c>
      <c r="C95" s="74" t="s">
        <v>31</v>
      </c>
      <c r="D95" s="74" t="s">
        <v>24</v>
      </c>
      <c r="E95" s="22">
        <v>16000</v>
      </c>
      <c r="F95" s="24">
        <v>6714.454</v>
      </c>
      <c r="G95" s="24">
        <v>4730.446</v>
      </c>
      <c r="H95" s="24">
        <f t="shared" si="17"/>
        <v>1984.008</v>
      </c>
      <c r="I95" s="24">
        <v>661.3</v>
      </c>
      <c r="J95" s="24">
        <v>656.1</v>
      </c>
      <c r="K95" s="39">
        <v>605.94</v>
      </c>
      <c r="L95" s="24">
        <v>4284</v>
      </c>
      <c r="M95" s="40">
        <f t="shared" si="14"/>
        <v>-9.43771475247788</v>
      </c>
      <c r="N95" s="24">
        <v>619.14</v>
      </c>
      <c r="O95" s="39">
        <f t="shared" si="15"/>
        <v>-5.63328760859626</v>
      </c>
      <c r="P95" s="39">
        <v>605</v>
      </c>
      <c r="Q95" s="39">
        <f t="shared" si="18"/>
        <v>-0.155130871043347</v>
      </c>
      <c r="R95" s="22">
        <v>1</v>
      </c>
      <c r="S95" s="48">
        <f t="shared" si="16"/>
        <v>6.05</v>
      </c>
    </row>
    <row r="96" ht="21.35" hidden="1" customHeight="1" spans="1:19">
      <c r="A96" s="74">
        <v>89</v>
      </c>
      <c r="B96" s="75" t="s">
        <v>122</v>
      </c>
      <c r="C96" s="74" t="s">
        <v>50</v>
      </c>
      <c r="D96" s="74" t="s">
        <v>24</v>
      </c>
      <c r="E96" s="22">
        <v>16000</v>
      </c>
      <c r="F96" s="24">
        <v>5011</v>
      </c>
      <c r="G96" s="24">
        <v>3160</v>
      </c>
      <c r="H96" s="24">
        <f t="shared" si="17"/>
        <v>1851</v>
      </c>
      <c r="I96" s="24">
        <v>466.974667</v>
      </c>
      <c r="J96" s="24">
        <v>424</v>
      </c>
      <c r="K96" s="43">
        <v>416</v>
      </c>
      <c r="L96" s="24">
        <v>2897</v>
      </c>
      <c r="M96" s="40">
        <f t="shared" si="14"/>
        <v>-8.32278481012658</v>
      </c>
      <c r="N96" s="24">
        <v>387</v>
      </c>
      <c r="O96" s="39">
        <f t="shared" si="15"/>
        <v>-8.72641509433962</v>
      </c>
      <c r="P96" s="43">
        <v>355</v>
      </c>
      <c r="Q96" s="39">
        <f t="shared" si="18"/>
        <v>-14.6634615384615</v>
      </c>
      <c r="R96" s="22">
        <v>1</v>
      </c>
      <c r="S96" s="48">
        <f t="shared" si="16"/>
        <v>3.55</v>
      </c>
    </row>
    <row r="97" ht="21.35" hidden="1" customHeight="1" spans="1:19">
      <c r="A97" s="74">
        <v>90</v>
      </c>
      <c r="B97" s="75" t="s">
        <v>123</v>
      </c>
      <c r="C97" s="74" t="s">
        <v>87</v>
      </c>
      <c r="D97" s="74" t="s">
        <v>28</v>
      </c>
      <c r="E97" s="22">
        <v>15050</v>
      </c>
      <c r="F97" s="24">
        <v>12028.34</v>
      </c>
      <c r="G97" s="23">
        <v>8746.37</v>
      </c>
      <c r="H97" s="24">
        <f t="shared" si="17"/>
        <v>3281.97</v>
      </c>
      <c r="I97" s="24">
        <v>1093.986</v>
      </c>
      <c r="J97" s="24">
        <v>1455.55</v>
      </c>
      <c r="K97" s="39">
        <v>1063.65</v>
      </c>
      <c r="L97" s="24">
        <v>9308</v>
      </c>
      <c r="M97" s="40">
        <f t="shared" si="14"/>
        <v>6.42129249048461</v>
      </c>
      <c r="N97" s="24">
        <v>1465.926</v>
      </c>
      <c r="O97" s="39">
        <f t="shared" si="15"/>
        <v>0.712857682662909</v>
      </c>
      <c r="P97" s="39">
        <v>1479</v>
      </c>
      <c r="Q97" s="39">
        <f t="shared" si="18"/>
        <v>39.0494993653927</v>
      </c>
      <c r="R97" s="22">
        <v>1</v>
      </c>
      <c r="S97" s="48">
        <f t="shared" si="16"/>
        <v>14.79</v>
      </c>
    </row>
    <row r="98" ht="21.35" hidden="1" customHeight="1" spans="1:19">
      <c r="A98" s="74">
        <v>91</v>
      </c>
      <c r="B98" s="75" t="s">
        <v>124</v>
      </c>
      <c r="C98" s="74" t="s">
        <v>87</v>
      </c>
      <c r="D98" s="74" t="s">
        <v>28</v>
      </c>
      <c r="E98" s="22">
        <v>12500</v>
      </c>
      <c r="F98" s="24">
        <v>6349</v>
      </c>
      <c r="G98" s="23">
        <v>4057</v>
      </c>
      <c r="H98" s="24">
        <f t="shared" si="17"/>
        <v>2292</v>
      </c>
      <c r="I98" s="24">
        <v>764</v>
      </c>
      <c r="J98" s="24">
        <v>755</v>
      </c>
      <c r="K98" s="39">
        <v>0</v>
      </c>
      <c r="L98" s="24">
        <v>9651.306</v>
      </c>
      <c r="M98" s="40">
        <f t="shared" si="14"/>
        <v>137.892679319694</v>
      </c>
      <c r="N98" s="24">
        <v>1560.8</v>
      </c>
      <c r="O98" s="39">
        <f t="shared" si="15"/>
        <v>106.728476821192</v>
      </c>
      <c r="P98" s="39">
        <v>1541.19</v>
      </c>
      <c r="Q98" s="39" t="s">
        <v>75</v>
      </c>
      <c r="R98" s="22">
        <v>1</v>
      </c>
      <c r="S98" s="48">
        <f t="shared" si="16"/>
        <v>15.4119</v>
      </c>
    </row>
    <row r="99" ht="21.35" hidden="1" customHeight="1" spans="1:19">
      <c r="A99" s="74">
        <v>92</v>
      </c>
      <c r="B99" s="75" t="s">
        <v>125</v>
      </c>
      <c r="C99" s="74" t="s">
        <v>27</v>
      </c>
      <c r="D99" s="74" t="s">
        <v>28</v>
      </c>
      <c r="E99" s="22">
        <v>25915</v>
      </c>
      <c r="F99" s="24">
        <v>19590.928</v>
      </c>
      <c r="G99" s="24">
        <v>13571.6</v>
      </c>
      <c r="H99" s="24">
        <v>6019.328</v>
      </c>
      <c r="I99" s="24">
        <v>2009</v>
      </c>
      <c r="J99" s="24">
        <v>2015.832</v>
      </c>
      <c r="K99" s="39">
        <v>1945</v>
      </c>
      <c r="L99" s="24">
        <v>15495.424</v>
      </c>
      <c r="M99" s="40">
        <f t="shared" si="14"/>
        <v>14.1753662059006</v>
      </c>
      <c r="N99" s="24">
        <v>2015.384</v>
      </c>
      <c r="O99" s="39">
        <f t="shared" si="15"/>
        <v>-0.0222240742284125</v>
      </c>
      <c r="P99" s="39">
        <v>1935</v>
      </c>
      <c r="Q99" s="39">
        <f t="shared" ref="Q99:Q104" si="19">(P99-K99)/K99*100</f>
        <v>-0.51413881748072</v>
      </c>
      <c r="R99" s="22">
        <v>1</v>
      </c>
      <c r="S99" s="48">
        <f t="shared" si="16"/>
        <v>19.35</v>
      </c>
    </row>
    <row r="100" ht="21.35" hidden="1" customHeight="1" spans="1:19">
      <c r="A100" s="74">
        <v>93</v>
      </c>
      <c r="B100" s="75" t="s">
        <v>126</v>
      </c>
      <c r="C100" s="74" t="s">
        <v>27</v>
      </c>
      <c r="D100" s="74" t="s">
        <v>28</v>
      </c>
      <c r="E100" s="22">
        <v>26000</v>
      </c>
      <c r="F100" s="24">
        <v>1495.824</v>
      </c>
      <c r="G100" s="24">
        <v>0</v>
      </c>
      <c r="H100" s="24">
        <v>1495.824</v>
      </c>
      <c r="I100" s="24">
        <v>748.015</v>
      </c>
      <c r="J100" s="24">
        <v>0</v>
      </c>
      <c r="K100" s="39">
        <v>712.3</v>
      </c>
      <c r="L100" s="24">
        <v>10436.624</v>
      </c>
      <c r="M100" s="40" t="s">
        <v>75</v>
      </c>
      <c r="N100" s="24">
        <v>1844.128</v>
      </c>
      <c r="O100" s="39" t="s">
        <v>75</v>
      </c>
      <c r="P100" s="39">
        <v>1814</v>
      </c>
      <c r="Q100" s="39">
        <f t="shared" si="19"/>
        <v>154.667976975993</v>
      </c>
      <c r="R100" s="22">
        <v>1</v>
      </c>
      <c r="S100" s="48">
        <f t="shared" si="16"/>
        <v>18.14</v>
      </c>
    </row>
    <row r="101" ht="21.35" hidden="1" customHeight="1" spans="1:19">
      <c r="A101" s="74">
        <v>94</v>
      </c>
      <c r="B101" s="75" t="s">
        <v>127</v>
      </c>
      <c r="C101" s="74" t="s">
        <v>62</v>
      </c>
      <c r="D101" s="74" t="s">
        <v>28</v>
      </c>
      <c r="E101" s="22">
        <v>19900</v>
      </c>
      <c r="F101" s="24">
        <v>14031.36</v>
      </c>
      <c r="G101" s="24">
        <v>9493.386</v>
      </c>
      <c r="H101" s="24">
        <f t="shared" ref="H101:H108" si="20">F101-G101</f>
        <v>4537.974</v>
      </c>
      <c r="I101" s="24">
        <v>1512.658</v>
      </c>
      <c r="J101" s="24">
        <v>1579.368</v>
      </c>
      <c r="K101" s="39">
        <v>1439</v>
      </c>
      <c r="L101" s="24">
        <v>8282.946</v>
      </c>
      <c r="M101" s="40">
        <f t="shared" ref="M101:M104" si="21">(L101-G101)/G101*100</f>
        <v>-12.7503506125212</v>
      </c>
      <c r="N101" s="24">
        <v>1533.588</v>
      </c>
      <c r="O101" s="39">
        <f t="shared" ref="O101:O104" si="22">(N101-J101)/J101*100</f>
        <v>-2.8986278055526</v>
      </c>
      <c r="P101" s="43">
        <v>1521.74</v>
      </c>
      <c r="Q101" s="39">
        <f t="shared" si="19"/>
        <v>5.74982626824184</v>
      </c>
      <c r="R101" s="22">
        <v>1</v>
      </c>
      <c r="S101" s="48">
        <f t="shared" si="16"/>
        <v>15.2174</v>
      </c>
    </row>
    <row r="102" ht="21.35" hidden="1" customHeight="1" spans="1:19">
      <c r="A102" s="74">
        <v>95</v>
      </c>
      <c r="B102" s="75" t="s">
        <v>128</v>
      </c>
      <c r="C102" s="74" t="s">
        <v>62</v>
      </c>
      <c r="D102" s="74" t="s">
        <v>28</v>
      </c>
      <c r="E102" s="22">
        <v>3600</v>
      </c>
      <c r="F102" s="24">
        <v>2371.208</v>
      </c>
      <c r="G102" s="24">
        <v>1766.744</v>
      </c>
      <c r="H102" s="24">
        <v>604.464</v>
      </c>
      <c r="I102" s="24">
        <v>201</v>
      </c>
      <c r="J102" s="24">
        <v>232.232</v>
      </c>
      <c r="K102" s="39">
        <v>85</v>
      </c>
      <c r="L102" s="24">
        <v>1587.936</v>
      </c>
      <c r="M102" s="40">
        <f t="shared" si="21"/>
        <v>-10.1207645250246</v>
      </c>
      <c r="N102" s="24">
        <v>221.872</v>
      </c>
      <c r="O102" s="39">
        <f t="shared" si="22"/>
        <v>-4.46105618519411</v>
      </c>
      <c r="P102" s="43">
        <v>237.38</v>
      </c>
      <c r="Q102" s="39">
        <f t="shared" si="19"/>
        <v>179.270588235294</v>
      </c>
      <c r="R102" s="22">
        <v>1</v>
      </c>
      <c r="S102" s="48">
        <f t="shared" si="16"/>
        <v>2.3738</v>
      </c>
    </row>
    <row r="103" ht="21.35" hidden="1" customHeight="1" spans="1:19">
      <c r="A103" s="74">
        <v>96</v>
      </c>
      <c r="B103" s="75" t="s">
        <v>129</v>
      </c>
      <c r="C103" s="74" t="s">
        <v>62</v>
      </c>
      <c r="D103" s="74" t="s">
        <v>28</v>
      </c>
      <c r="E103" s="22">
        <v>15500</v>
      </c>
      <c r="F103" s="24">
        <v>7377.061</v>
      </c>
      <c r="G103" s="24">
        <v>4735.975</v>
      </c>
      <c r="H103" s="24">
        <v>2641.086</v>
      </c>
      <c r="I103" s="24">
        <v>880.362</v>
      </c>
      <c r="J103" s="24">
        <v>197.694</v>
      </c>
      <c r="K103" s="39">
        <v>1221</v>
      </c>
      <c r="L103" s="24">
        <v>5451.012</v>
      </c>
      <c r="M103" s="40">
        <f t="shared" si="21"/>
        <v>15.0979893263795</v>
      </c>
      <c r="N103" s="24">
        <v>1169.028</v>
      </c>
      <c r="O103" s="39">
        <f t="shared" si="22"/>
        <v>491.332058636074</v>
      </c>
      <c r="P103" s="43">
        <v>1177.05</v>
      </c>
      <c r="Q103" s="39">
        <f t="shared" si="19"/>
        <v>-3.5995085995086</v>
      </c>
      <c r="R103" s="22">
        <v>1</v>
      </c>
      <c r="S103" s="48">
        <f t="shared" si="16"/>
        <v>11.7705</v>
      </c>
    </row>
    <row r="104" ht="21.35" hidden="1" customHeight="1" spans="1:19">
      <c r="A104" s="74">
        <v>97</v>
      </c>
      <c r="B104" s="75" t="s">
        <v>130</v>
      </c>
      <c r="C104" s="74" t="s">
        <v>62</v>
      </c>
      <c r="D104" s="74" t="s">
        <v>28</v>
      </c>
      <c r="E104" s="22">
        <v>30600</v>
      </c>
      <c r="F104" s="24">
        <v>6304.6595</v>
      </c>
      <c r="G104" s="24">
        <v>4503.5186</v>
      </c>
      <c r="H104" s="24">
        <v>1801.1409</v>
      </c>
      <c r="I104" s="24">
        <v>600.3803</v>
      </c>
      <c r="J104" s="24">
        <v>593.9907</v>
      </c>
      <c r="K104" s="39">
        <v>631.4686</v>
      </c>
      <c r="L104" s="24">
        <v>2398.4773</v>
      </c>
      <c r="M104" s="40">
        <f t="shared" si="21"/>
        <v>-46.7421473511845</v>
      </c>
      <c r="N104" s="24">
        <v>649.1451</v>
      </c>
      <c r="O104" s="39">
        <f t="shared" si="22"/>
        <v>9.28539790269444</v>
      </c>
      <c r="P104" s="39">
        <v>639.9037</v>
      </c>
      <c r="Q104" s="39">
        <f t="shared" si="19"/>
        <v>1.33579088493077</v>
      </c>
      <c r="R104" s="22">
        <v>1</v>
      </c>
      <c r="S104" s="48">
        <f t="shared" si="16"/>
        <v>6.399037</v>
      </c>
    </row>
    <row r="105" ht="21.35" hidden="1" customHeight="1" spans="1:19">
      <c r="A105" s="74">
        <v>98</v>
      </c>
      <c r="B105" s="75" t="s">
        <v>131</v>
      </c>
      <c r="C105" s="74" t="s">
        <v>62</v>
      </c>
      <c r="D105" s="74" t="s">
        <v>28</v>
      </c>
      <c r="E105" s="22">
        <v>8000</v>
      </c>
      <c r="F105" s="24">
        <v>0</v>
      </c>
      <c r="G105" s="24">
        <v>0</v>
      </c>
      <c r="H105" s="24">
        <f t="shared" si="20"/>
        <v>0</v>
      </c>
      <c r="I105" s="24">
        <v>0</v>
      </c>
      <c r="J105" s="24">
        <v>0</v>
      </c>
      <c r="K105" s="39">
        <v>0</v>
      </c>
      <c r="L105" s="24">
        <v>1942.29</v>
      </c>
      <c r="M105" s="40" t="s">
        <v>75</v>
      </c>
      <c r="N105" s="24">
        <v>759.99</v>
      </c>
      <c r="O105" s="39" t="s">
        <v>75</v>
      </c>
      <c r="P105" s="43">
        <v>725.8</v>
      </c>
      <c r="Q105" s="39" t="s">
        <v>75</v>
      </c>
      <c r="R105" s="22">
        <v>1</v>
      </c>
      <c r="S105" s="48">
        <f t="shared" si="16"/>
        <v>7.258</v>
      </c>
    </row>
    <row r="106" ht="21.35" hidden="1" customHeight="1" spans="1:19">
      <c r="A106" s="74">
        <v>99</v>
      </c>
      <c r="B106" s="75" t="s">
        <v>132</v>
      </c>
      <c r="C106" s="74" t="s">
        <v>31</v>
      </c>
      <c r="D106" s="74" t="s">
        <v>28</v>
      </c>
      <c r="E106" s="22">
        <v>103000</v>
      </c>
      <c r="F106" s="24">
        <v>26697</v>
      </c>
      <c r="G106" s="24">
        <v>17764</v>
      </c>
      <c r="H106" s="24">
        <f t="shared" si="20"/>
        <v>8933</v>
      </c>
      <c r="I106" s="24">
        <v>2977</v>
      </c>
      <c r="J106" s="24">
        <v>3319.008</v>
      </c>
      <c r="K106" s="39">
        <v>2642</v>
      </c>
      <c r="L106" s="24">
        <v>30249.912</v>
      </c>
      <c r="M106" s="40">
        <f t="shared" ref="M106:M168" si="23">(L106-G106)/G106*100</f>
        <v>70.2877279891916</v>
      </c>
      <c r="N106" s="24">
        <v>3538.656</v>
      </c>
      <c r="O106" s="39">
        <f t="shared" ref="O106:O140" si="24">(N106-J106)/J106*100</f>
        <v>6.61788100540885</v>
      </c>
      <c r="P106" s="39">
        <v>1587.16</v>
      </c>
      <c r="Q106" s="39">
        <f t="shared" ref="Q106:Q116" si="25">(P106-K106)/K106*100</f>
        <v>-39.9258137774413</v>
      </c>
      <c r="R106" s="22">
        <v>1</v>
      </c>
      <c r="S106" s="48">
        <f t="shared" si="16"/>
        <v>15.8716</v>
      </c>
    </row>
    <row r="107" ht="21.35" hidden="1" customHeight="1" spans="1:19">
      <c r="A107" s="74">
        <v>100</v>
      </c>
      <c r="B107" s="75" t="s">
        <v>133</v>
      </c>
      <c r="C107" s="74" t="s">
        <v>31</v>
      </c>
      <c r="D107" s="74" t="s">
        <v>28</v>
      </c>
      <c r="E107" s="22">
        <v>12600</v>
      </c>
      <c r="F107" s="24">
        <v>7920.1308</v>
      </c>
      <c r="G107" s="24">
        <v>5885.5388</v>
      </c>
      <c r="H107" s="24">
        <f t="shared" si="20"/>
        <v>2034.592</v>
      </c>
      <c r="I107" s="24">
        <v>678</v>
      </c>
      <c r="J107" s="24">
        <v>376.04</v>
      </c>
      <c r="K107" s="39">
        <v>0</v>
      </c>
      <c r="L107" s="24">
        <v>5237.82</v>
      </c>
      <c r="M107" s="40">
        <f t="shared" si="23"/>
        <v>-11.0052591956407</v>
      </c>
      <c r="N107" s="24">
        <v>771.4</v>
      </c>
      <c r="O107" s="39">
        <f t="shared" si="24"/>
        <v>105.137751303053</v>
      </c>
      <c r="P107" s="39">
        <v>0</v>
      </c>
      <c r="Q107" s="39" t="s">
        <v>75</v>
      </c>
      <c r="R107" s="22">
        <v>1</v>
      </c>
      <c r="S107" s="48">
        <f t="shared" si="16"/>
        <v>0</v>
      </c>
    </row>
    <row r="108" ht="21.35" hidden="1" customHeight="1" spans="1:19">
      <c r="A108" s="74">
        <v>101</v>
      </c>
      <c r="B108" s="75" t="s">
        <v>134</v>
      </c>
      <c r="C108" s="74" t="s">
        <v>31</v>
      </c>
      <c r="D108" s="74" t="s">
        <v>28</v>
      </c>
      <c r="E108" s="22">
        <v>7100</v>
      </c>
      <c r="F108" s="24">
        <v>5099</v>
      </c>
      <c r="G108" s="24">
        <v>3418</v>
      </c>
      <c r="H108" s="24">
        <f t="shared" si="20"/>
        <v>1681</v>
      </c>
      <c r="I108" s="24">
        <v>560</v>
      </c>
      <c r="J108" s="24">
        <v>478</v>
      </c>
      <c r="K108" s="39">
        <v>520.786</v>
      </c>
      <c r="L108" s="24">
        <v>3832.444</v>
      </c>
      <c r="M108" s="40">
        <f t="shared" si="23"/>
        <v>12.1253364540667</v>
      </c>
      <c r="N108" s="24">
        <v>432</v>
      </c>
      <c r="O108" s="39">
        <f t="shared" si="24"/>
        <v>-9.6234309623431</v>
      </c>
      <c r="P108" s="39">
        <v>331.06</v>
      </c>
      <c r="Q108" s="39">
        <f t="shared" si="25"/>
        <v>-36.4307028222725</v>
      </c>
      <c r="R108" s="22">
        <v>1</v>
      </c>
      <c r="S108" s="48">
        <f t="shared" si="16"/>
        <v>3.3106</v>
      </c>
    </row>
    <row r="109" ht="21.35" hidden="1" customHeight="1" spans="1:19">
      <c r="A109" s="74">
        <v>102</v>
      </c>
      <c r="B109" s="75" t="s">
        <v>135</v>
      </c>
      <c r="C109" s="74" t="s">
        <v>31</v>
      </c>
      <c r="D109" s="74" t="s">
        <v>28</v>
      </c>
      <c r="E109" s="22">
        <v>10250</v>
      </c>
      <c r="F109" s="24">
        <v>10400</v>
      </c>
      <c r="G109" s="24">
        <v>7515</v>
      </c>
      <c r="H109" s="24">
        <v>2926</v>
      </c>
      <c r="I109" s="24">
        <v>975.408</v>
      </c>
      <c r="J109" s="24">
        <v>974.148</v>
      </c>
      <c r="K109" s="39">
        <v>966</v>
      </c>
      <c r="L109" s="24">
        <v>6806.912</v>
      </c>
      <c r="M109" s="40">
        <f t="shared" si="23"/>
        <v>-9.42232867598137</v>
      </c>
      <c r="N109" s="24">
        <v>913.92</v>
      </c>
      <c r="O109" s="39">
        <f t="shared" si="24"/>
        <v>-6.18263343968268</v>
      </c>
      <c r="P109" s="39">
        <v>940.828</v>
      </c>
      <c r="Q109" s="39">
        <f t="shared" si="25"/>
        <v>-2.60579710144928</v>
      </c>
      <c r="R109" s="22">
        <v>1</v>
      </c>
      <c r="S109" s="48">
        <f t="shared" si="16"/>
        <v>9.40828</v>
      </c>
    </row>
    <row r="110" ht="21.35" hidden="1" customHeight="1" spans="1:19">
      <c r="A110" s="74">
        <v>103</v>
      </c>
      <c r="B110" s="75" t="s">
        <v>136</v>
      </c>
      <c r="C110" s="74" t="s">
        <v>31</v>
      </c>
      <c r="D110" s="74" t="s">
        <v>28</v>
      </c>
      <c r="E110" s="22">
        <v>4115</v>
      </c>
      <c r="F110" s="24">
        <v>2480</v>
      </c>
      <c r="G110" s="24">
        <v>1860</v>
      </c>
      <c r="H110" s="24">
        <f t="shared" ref="H110:H113" si="26">F110-G110</f>
        <v>620</v>
      </c>
      <c r="I110" s="24">
        <v>207</v>
      </c>
      <c r="J110" s="24">
        <v>224</v>
      </c>
      <c r="K110" s="39">
        <v>198</v>
      </c>
      <c r="L110" s="24">
        <v>1375.731</v>
      </c>
      <c r="M110" s="40">
        <f t="shared" si="23"/>
        <v>-26.0359677419355</v>
      </c>
      <c r="N110" s="24">
        <v>147</v>
      </c>
      <c r="O110" s="39">
        <f t="shared" si="24"/>
        <v>-34.375</v>
      </c>
      <c r="P110" s="39">
        <v>127</v>
      </c>
      <c r="Q110" s="39">
        <f t="shared" si="25"/>
        <v>-35.8585858585859</v>
      </c>
      <c r="R110" s="22">
        <v>1</v>
      </c>
      <c r="S110" s="48">
        <f t="shared" si="16"/>
        <v>1.27</v>
      </c>
    </row>
    <row r="111" ht="21.35" hidden="1" customHeight="1" spans="1:19">
      <c r="A111" s="74">
        <v>104</v>
      </c>
      <c r="B111" s="75" t="s">
        <v>137</v>
      </c>
      <c r="C111" s="74" t="s">
        <v>47</v>
      </c>
      <c r="D111" s="74" t="s">
        <v>19</v>
      </c>
      <c r="E111" s="22">
        <v>1468</v>
      </c>
      <c r="F111" s="24">
        <v>664468</v>
      </c>
      <c r="G111" s="24">
        <v>554433</v>
      </c>
      <c r="H111" s="24">
        <v>165844.8</v>
      </c>
      <c r="I111" s="24">
        <v>55281.6</v>
      </c>
      <c r="J111" s="24">
        <v>55981.2</v>
      </c>
      <c r="K111" s="39">
        <v>54054</v>
      </c>
      <c r="L111" s="24">
        <v>493759.2</v>
      </c>
      <c r="M111" s="40">
        <f t="shared" si="23"/>
        <v>-10.9433962264151</v>
      </c>
      <c r="N111" s="24">
        <v>55842.6</v>
      </c>
      <c r="O111" s="39">
        <f t="shared" si="24"/>
        <v>-0.24758311718934</v>
      </c>
      <c r="P111" s="39">
        <v>54265</v>
      </c>
      <c r="Q111" s="39">
        <f t="shared" si="25"/>
        <v>0.39035039035039</v>
      </c>
      <c r="R111" s="22">
        <v>1</v>
      </c>
      <c r="S111" s="48">
        <f t="shared" si="16"/>
        <v>542.65</v>
      </c>
    </row>
    <row r="112" ht="21.35" hidden="1" customHeight="1" spans="1:19">
      <c r="A112" s="74">
        <v>105</v>
      </c>
      <c r="B112" s="75" t="s">
        <v>138</v>
      </c>
      <c r="C112" s="74" t="s">
        <v>87</v>
      </c>
      <c r="D112" s="74" t="s">
        <v>19</v>
      </c>
      <c r="E112" s="22">
        <v>180000</v>
      </c>
      <c r="F112" s="24">
        <v>211600</v>
      </c>
      <c r="G112" s="24">
        <v>126936</v>
      </c>
      <c r="H112" s="24">
        <f t="shared" si="26"/>
        <v>84664</v>
      </c>
      <c r="I112" s="24">
        <v>28221</v>
      </c>
      <c r="J112" s="24">
        <v>28826.16</v>
      </c>
      <c r="K112" s="39">
        <v>27010.9</v>
      </c>
      <c r="L112" s="24">
        <v>232375.968</v>
      </c>
      <c r="M112" s="40">
        <f t="shared" si="23"/>
        <v>83.0654566080544</v>
      </c>
      <c r="N112" s="24">
        <v>24881.472</v>
      </c>
      <c r="O112" s="39">
        <f t="shared" si="24"/>
        <v>-13.6844033336386</v>
      </c>
      <c r="P112" s="39">
        <v>20755.67</v>
      </c>
      <c r="Q112" s="39">
        <f t="shared" si="25"/>
        <v>-23.1581694797286</v>
      </c>
      <c r="R112" s="22">
        <v>1</v>
      </c>
      <c r="S112" s="48">
        <f t="shared" si="16"/>
        <v>207.5567</v>
      </c>
    </row>
    <row r="113" ht="21.35" hidden="1" customHeight="1" spans="1:19">
      <c r="A113" s="74">
        <v>106</v>
      </c>
      <c r="B113" s="75" t="s">
        <v>139</v>
      </c>
      <c r="C113" s="74" t="s">
        <v>50</v>
      </c>
      <c r="D113" s="74" t="s">
        <v>19</v>
      </c>
      <c r="E113" s="22">
        <v>1230182</v>
      </c>
      <c r="F113" s="24">
        <v>514994</v>
      </c>
      <c r="G113" s="24">
        <v>463258</v>
      </c>
      <c r="H113" s="24">
        <f t="shared" si="26"/>
        <v>51736</v>
      </c>
      <c r="I113" s="24">
        <v>51112</v>
      </c>
      <c r="J113" s="24">
        <v>51736</v>
      </c>
      <c r="K113" s="43">
        <v>51547</v>
      </c>
      <c r="L113" s="24">
        <v>443890</v>
      </c>
      <c r="M113" s="40">
        <f t="shared" si="23"/>
        <v>-4.1808236447077</v>
      </c>
      <c r="N113" s="24">
        <v>51191</v>
      </c>
      <c r="O113" s="39">
        <f t="shared" si="24"/>
        <v>-1.05342508118138</v>
      </c>
      <c r="P113" s="43">
        <v>49225</v>
      </c>
      <c r="Q113" s="39">
        <f t="shared" si="25"/>
        <v>-4.50462684540322</v>
      </c>
      <c r="R113" s="22">
        <v>1</v>
      </c>
      <c r="S113" s="48">
        <f t="shared" si="16"/>
        <v>492.25</v>
      </c>
    </row>
    <row r="114" ht="21.35" hidden="1" customHeight="1" spans="1:19">
      <c r="A114" s="74">
        <v>107</v>
      </c>
      <c r="B114" s="75" t="s">
        <v>140</v>
      </c>
      <c r="C114" s="74" t="s">
        <v>62</v>
      </c>
      <c r="D114" s="74" t="s">
        <v>141</v>
      </c>
      <c r="E114" s="22">
        <v>14930</v>
      </c>
      <c r="F114" s="24">
        <v>2821.035</v>
      </c>
      <c r="G114" s="24">
        <v>1264.221</v>
      </c>
      <c r="H114" s="24">
        <v>1556.814</v>
      </c>
      <c r="I114" s="24">
        <v>518.938</v>
      </c>
      <c r="J114" s="24">
        <v>451.0178</v>
      </c>
      <c r="K114" s="39">
        <v>571</v>
      </c>
      <c r="L114" s="24">
        <v>4621.869</v>
      </c>
      <c r="M114" s="40">
        <f t="shared" si="23"/>
        <v>265.590272586834</v>
      </c>
      <c r="N114" s="24">
        <v>673.218</v>
      </c>
      <c r="O114" s="39">
        <f t="shared" si="24"/>
        <v>49.2663925902703</v>
      </c>
      <c r="P114" s="43">
        <v>763.413</v>
      </c>
      <c r="Q114" s="39">
        <f t="shared" si="25"/>
        <v>33.6975481611208</v>
      </c>
      <c r="R114" s="22">
        <v>1</v>
      </c>
      <c r="S114" s="48">
        <f t="shared" si="16"/>
        <v>7.63413</v>
      </c>
    </row>
    <row r="115" ht="21.35" hidden="1" customHeight="1" spans="1:19">
      <c r="A115" s="74">
        <v>108</v>
      </c>
      <c r="B115" s="75" t="s">
        <v>142</v>
      </c>
      <c r="C115" s="74" t="s">
        <v>27</v>
      </c>
      <c r="D115" s="74" t="s">
        <v>48</v>
      </c>
      <c r="E115" s="22">
        <v>28600</v>
      </c>
      <c r="F115" s="24">
        <v>6230.049</v>
      </c>
      <c r="G115" s="24">
        <v>4835.11</v>
      </c>
      <c r="H115" s="24">
        <v>1394.939</v>
      </c>
      <c r="I115" s="24">
        <v>464</v>
      </c>
      <c r="J115" s="24">
        <v>401.856</v>
      </c>
      <c r="K115" s="39">
        <v>599</v>
      </c>
      <c r="L115" s="24">
        <v>3455.7297</v>
      </c>
      <c r="M115" s="40">
        <f t="shared" si="23"/>
        <v>-28.5284161063554</v>
      </c>
      <c r="N115" s="24">
        <v>503.874</v>
      </c>
      <c r="O115" s="39">
        <f t="shared" si="24"/>
        <v>25.3867056856187</v>
      </c>
      <c r="P115" s="39">
        <v>589</v>
      </c>
      <c r="Q115" s="39">
        <f t="shared" si="25"/>
        <v>-1.669449081803</v>
      </c>
      <c r="R115" s="22">
        <v>1</v>
      </c>
      <c r="S115" s="48">
        <f t="shared" si="16"/>
        <v>5.89</v>
      </c>
    </row>
    <row r="116" ht="21.35" hidden="1" customHeight="1" spans="1:19">
      <c r="A116" s="74">
        <v>109</v>
      </c>
      <c r="B116" s="75" t="s">
        <v>143</v>
      </c>
      <c r="C116" s="74" t="s">
        <v>62</v>
      </c>
      <c r="D116" s="74" t="s">
        <v>141</v>
      </c>
      <c r="E116" s="22">
        <v>26000</v>
      </c>
      <c r="F116" s="24">
        <v>12308.692</v>
      </c>
      <c r="G116" s="24">
        <v>9240.374</v>
      </c>
      <c r="H116" s="24">
        <v>3068.318</v>
      </c>
      <c r="I116" s="24">
        <v>1022.7727</v>
      </c>
      <c r="J116" s="24">
        <v>1116.522</v>
      </c>
      <c r="K116" s="39">
        <v>1012.484</v>
      </c>
      <c r="L116" s="24">
        <v>8214.448</v>
      </c>
      <c r="M116" s="40">
        <f t="shared" si="23"/>
        <v>-11.1026458452872</v>
      </c>
      <c r="N116" s="24">
        <v>884.895</v>
      </c>
      <c r="O116" s="39">
        <f t="shared" si="24"/>
        <v>-20.7454040314477</v>
      </c>
      <c r="P116" s="39">
        <v>851.939</v>
      </c>
      <c r="Q116" s="39">
        <f t="shared" si="25"/>
        <v>-15.8565468688888</v>
      </c>
      <c r="R116" s="22">
        <v>1</v>
      </c>
      <c r="S116" s="48">
        <f t="shared" si="16"/>
        <v>8.51939</v>
      </c>
    </row>
    <row r="117" ht="21.35" hidden="1" customHeight="1" spans="1:19">
      <c r="A117" s="74">
        <v>110</v>
      </c>
      <c r="B117" s="75" t="s">
        <v>144</v>
      </c>
      <c r="C117" s="74" t="s">
        <v>62</v>
      </c>
      <c r="D117" s="74" t="s">
        <v>141</v>
      </c>
      <c r="E117" s="22">
        <v>26395</v>
      </c>
      <c r="F117" s="24">
        <v>15841.3862</v>
      </c>
      <c r="G117" s="24">
        <v>11275.844</v>
      </c>
      <c r="H117" s="24">
        <v>4565.5422</v>
      </c>
      <c r="I117" s="24">
        <v>1521.8474</v>
      </c>
      <c r="J117" s="24">
        <v>1375.6894</v>
      </c>
      <c r="K117" s="39">
        <v>0</v>
      </c>
      <c r="L117" s="24">
        <v>12818.538</v>
      </c>
      <c r="M117" s="40">
        <f t="shared" si="23"/>
        <v>13.6814060215803</v>
      </c>
      <c r="N117" s="24">
        <v>1673.1592</v>
      </c>
      <c r="O117" s="39">
        <f t="shared" si="24"/>
        <v>21.6233257303575</v>
      </c>
      <c r="P117" s="39">
        <v>1627.09</v>
      </c>
      <c r="Q117" s="39" t="s">
        <v>75</v>
      </c>
      <c r="R117" s="22">
        <v>1</v>
      </c>
      <c r="S117" s="48">
        <f t="shared" si="16"/>
        <v>16.2709</v>
      </c>
    </row>
    <row r="118" ht="21.35" hidden="1" customHeight="1" spans="1:19">
      <c r="A118" s="74">
        <v>111</v>
      </c>
      <c r="B118" s="75" t="s">
        <v>145</v>
      </c>
      <c r="C118" s="74" t="s">
        <v>62</v>
      </c>
      <c r="D118" s="74" t="s">
        <v>141</v>
      </c>
      <c r="E118" s="22">
        <v>13250</v>
      </c>
      <c r="F118" s="24">
        <v>6487.362</v>
      </c>
      <c r="G118" s="24">
        <v>4832.751</v>
      </c>
      <c r="H118" s="24">
        <v>1654.611</v>
      </c>
      <c r="I118" s="24">
        <v>551.537</v>
      </c>
      <c r="J118" s="24">
        <v>473.025</v>
      </c>
      <c r="K118" s="39">
        <v>578.97</v>
      </c>
      <c r="L118" s="24"/>
      <c r="M118" s="40">
        <f t="shared" si="23"/>
        <v>-100</v>
      </c>
      <c r="N118" s="24">
        <v>771.225</v>
      </c>
      <c r="O118" s="39">
        <f t="shared" si="24"/>
        <v>63.0410654827969</v>
      </c>
      <c r="P118" s="39">
        <v>705.642</v>
      </c>
      <c r="Q118" s="39">
        <f t="shared" ref="Q118:Q140" si="27">(P118-K118)/K118*100</f>
        <v>21.8788538266231</v>
      </c>
      <c r="R118" s="22">
        <v>1</v>
      </c>
      <c r="S118" s="48">
        <f t="shared" si="16"/>
        <v>7.05642</v>
      </c>
    </row>
    <row r="119" ht="21.35" hidden="1" customHeight="1" spans="1:19">
      <c r="A119" s="74">
        <v>112</v>
      </c>
      <c r="B119" s="75" t="s">
        <v>146</v>
      </c>
      <c r="C119" s="74" t="s">
        <v>62</v>
      </c>
      <c r="D119" s="74" t="s">
        <v>141</v>
      </c>
      <c r="E119" s="22">
        <v>12500</v>
      </c>
      <c r="F119" s="24">
        <v>3595.62</v>
      </c>
      <c r="G119" s="24">
        <v>2511.81</v>
      </c>
      <c r="H119" s="24">
        <v>1083.81</v>
      </c>
      <c r="I119" s="24">
        <v>361.27</v>
      </c>
      <c r="J119" s="24">
        <v>355.74</v>
      </c>
      <c r="K119" s="39">
        <v>393.54</v>
      </c>
      <c r="L119" s="24">
        <v>2748.69</v>
      </c>
      <c r="M119" s="40">
        <f t="shared" si="23"/>
        <v>9.43064961123652</v>
      </c>
      <c r="N119" s="24">
        <v>214.62</v>
      </c>
      <c r="O119" s="39">
        <f t="shared" si="24"/>
        <v>-39.6694214876033</v>
      </c>
      <c r="P119" s="39">
        <v>186.48</v>
      </c>
      <c r="Q119" s="39">
        <f t="shared" si="27"/>
        <v>-52.6147278548559</v>
      </c>
      <c r="R119" s="22">
        <v>1</v>
      </c>
      <c r="S119" s="48">
        <f t="shared" si="16"/>
        <v>1.8648</v>
      </c>
    </row>
    <row r="120" ht="21.35" hidden="1" customHeight="1" spans="1:19">
      <c r="A120" s="74">
        <v>113</v>
      </c>
      <c r="B120" s="75" t="s">
        <v>147</v>
      </c>
      <c r="C120" s="74" t="s">
        <v>62</v>
      </c>
      <c r="D120" s="74" t="s">
        <v>141</v>
      </c>
      <c r="E120" s="22">
        <v>8250</v>
      </c>
      <c r="F120" s="24">
        <v>4346.3</v>
      </c>
      <c r="G120" s="24">
        <v>2915.612</v>
      </c>
      <c r="H120" s="24">
        <v>1430.688</v>
      </c>
      <c r="I120" s="24">
        <v>476.896</v>
      </c>
      <c r="J120" s="24">
        <v>297.136</v>
      </c>
      <c r="K120" s="39">
        <v>553.28</v>
      </c>
      <c r="L120" s="24">
        <v>3642.856</v>
      </c>
      <c r="M120" s="40">
        <f t="shared" si="23"/>
        <v>24.943099424752</v>
      </c>
      <c r="N120" s="24">
        <v>539.112</v>
      </c>
      <c r="O120" s="39">
        <f t="shared" si="24"/>
        <v>81.4361100640784</v>
      </c>
      <c r="P120" s="43">
        <v>558.04</v>
      </c>
      <c r="Q120" s="39">
        <f t="shared" si="27"/>
        <v>0.860323886639675</v>
      </c>
      <c r="R120" s="22">
        <v>1</v>
      </c>
      <c r="S120" s="48">
        <f t="shared" si="16"/>
        <v>5.5804</v>
      </c>
    </row>
    <row r="121" s="8" customFormat="1" ht="21.35" hidden="1" customHeight="1" spans="1:20">
      <c r="A121" s="74">
        <v>114</v>
      </c>
      <c r="B121" s="75" t="s">
        <v>148</v>
      </c>
      <c r="C121" s="74" t="s">
        <v>18</v>
      </c>
      <c r="D121" s="74" t="s">
        <v>48</v>
      </c>
      <c r="E121" s="22">
        <v>11800</v>
      </c>
      <c r="F121" s="24">
        <v>3456</v>
      </c>
      <c r="G121" s="24">
        <v>2209</v>
      </c>
      <c r="H121" s="24">
        <v>1256</v>
      </c>
      <c r="I121" s="24">
        <v>419</v>
      </c>
      <c r="J121" s="24">
        <v>276</v>
      </c>
      <c r="K121" s="43">
        <v>620.193</v>
      </c>
      <c r="L121" s="24">
        <v>2779.476</v>
      </c>
      <c r="M121" s="40">
        <f t="shared" si="23"/>
        <v>25.8250792213671</v>
      </c>
      <c r="N121" s="24">
        <v>362</v>
      </c>
      <c r="O121" s="39">
        <f t="shared" si="24"/>
        <v>31.1594202898551</v>
      </c>
      <c r="P121" s="43">
        <v>546.231</v>
      </c>
      <c r="Q121" s="39">
        <f t="shared" si="27"/>
        <v>-11.9256425016084</v>
      </c>
      <c r="R121" s="22">
        <v>1</v>
      </c>
      <c r="S121" s="48">
        <f t="shared" si="16"/>
        <v>5.46231</v>
      </c>
      <c r="T121" s="5"/>
    </row>
    <row r="122" ht="21.35" hidden="1" customHeight="1" spans="1:19">
      <c r="A122" s="74">
        <v>115</v>
      </c>
      <c r="B122" s="75" t="s">
        <v>149</v>
      </c>
      <c r="C122" s="74" t="s">
        <v>27</v>
      </c>
      <c r="D122" s="74" t="s">
        <v>48</v>
      </c>
      <c r="E122" s="22">
        <v>8800</v>
      </c>
      <c r="F122" s="24">
        <v>5714.583</v>
      </c>
      <c r="G122" s="24">
        <v>4271.358</v>
      </c>
      <c r="H122" s="24">
        <v>1443.225</v>
      </c>
      <c r="I122" s="24">
        <v>481</v>
      </c>
      <c r="J122" s="24">
        <v>530.397</v>
      </c>
      <c r="K122" s="39">
        <v>394</v>
      </c>
      <c r="L122" s="24">
        <v>3897.201</v>
      </c>
      <c r="M122" s="40">
        <f t="shared" si="23"/>
        <v>-8.75967315312835</v>
      </c>
      <c r="N122" s="24">
        <v>428.421</v>
      </c>
      <c r="O122" s="39">
        <f t="shared" si="24"/>
        <v>-19.2263530902324</v>
      </c>
      <c r="P122" s="39">
        <v>556</v>
      </c>
      <c r="Q122" s="39">
        <f t="shared" si="27"/>
        <v>41.1167512690355</v>
      </c>
      <c r="R122" s="22">
        <v>1</v>
      </c>
      <c r="S122" s="48">
        <f t="shared" si="16"/>
        <v>5.56</v>
      </c>
    </row>
    <row r="123" ht="21.35" hidden="1" customHeight="1" spans="1:19">
      <c r="A123" s="74">
        <v>116</v>
      </c>
      <c r="B123" s="75" t="s">
        <v>150</v>
      </c>
      <c r="C123" s="74" t="s">
        <v>47</v>
      </c>
      <c r="D123" s="74" t="s">
        <v>48</v>
      </c>
      <c r="E123" s="22">
        <v>10665</v>
      </c>
      <c r="F123" s="24">
        <v>2687</v>
      </c>
      <c r="G123" s="24">
        <v>1970</v>
      </c>
      <c r="H123" s="24">
        <f t="shared" ref="H123:H125" si="28">F123-G123</f>
        <v>717</v>
      </c>
      <c r="I123" s="24">
        <v>232.58</v>
      </c>
      <c r="J123" s="24">
        <v>237.66</v>
      </c>
      <c r="K123" s="39">
        <v>235.68</v>
      </c>
      <c r="L123" s="24">
        <v>2070.488</v>
      </c>
      <c r="M123" s="40">
        <f t="shared" si="23"/>
        <v>5.10091370558375</v>
      </c>
      <c r="N123" s="24">
        <v>314.89</v>
      </c>
      <c r="O123" s="39">
        <f t="shared" si="24"/>
        <v>32.4960026929227</v>
      </c>
      <c r="P123" s="39">
        <v>295.26</v>
      </c>
      <c r="Q123" s="39">
        <f t="shared" si="27"/>
        <v>25.2800407331976</v>
      </c>
      <c r="R123" s="22">
        <v>1</v>
      </c>
      <c r="S123" s="48">
        <f t="shared" si="16"/>
        <v>2.9526</v>
      </c>
    </row>
    <row r="124" ht="21.35" hidden="1" customHeight="1" spans="1:19">
      <c r="A124" s="74">
        <v>117</v>
      </c>
      <c r="B124" s="75" t="s">
        <v>151</v>
      </c>
      <c r="C124" s="74" t="s">
        <v>47</v>
      </c>
      <c r="D124" s="74" t="s">
        <v>48</v>
      </c>
      <c r="E124" s="22">
        <v>3400</v>
      </c>
      <c r="F124" s="24">
        <v>1996</v>
      </c>
      <c r="G124" s="24">
        <v>1489</v>
      </c>
      <c r="H124" s="24">
        <f t="shared" si="28"/>
        <v>507</v>
      </c>
      <c r="I124" s="24">
        <v>166</v>
      </c>
      <c r="J124" s="24">
        <v>83</v>
      </c>
      <c r="K124" s="39">
        <v>200</v>
      </c>
      <c r="L124" s="24">
        <v>896</v>
      </c>
      <c r="M124" s="40">
        <f t="shared" si="23"/>
        <v>-39.8253861652116</v>
      </c>
      <c r="N124" s="24">
        <v>227</v>
      </c>
      <c r="O124" s="39">
        <f t="shared" si="24"/>
        <v>173.493975903614</v>
      </c>
      <c r="P124" s="39">
        <v>237.07</v>
      </c>
      <c r="Q124" s="39">
        <f t="shared" si="27"/>
        <v>18.535</v>
      </c>
      <c r="R124" s="22">
        <v>1</v>
      </c>
      <c r="S124" s="48">
        <f t="shared" si="16"/>
        <v>2.3707</v>
      </c>
    </row>
    <row r="125" ht="21.35" hidden="1" customHeight="1" spans="1:19">
      <c r="A125" s="74">
        <v>118</v>
      </c>
      <c r="B125" s="75" t="s">
        <v>152</v>
      </c>
      <c r="C125" s="74" t="s">
        <v>31</v>
      </c>
      <c r="D125" s="74" t="s">
        <v>48</v>
      </c>
      <c r="E125" s="22">
        <v>22000</v>
      </c>
      <c r="F125" s="24">
        <v>6464</v>
      </c>
      <c r="G125" s="24">
        <v>4305</v>
      </c>
      <c r="H125" s="24">
        <f t="shared" si="28"/>
        <v>2159</v>
      </c>
      <c r="I125" s="24">
        <v>719.65</v>
      </c>
      <c r="J125" s="24">
        <v>456</v>
      </c>
      <c r="K125" s="39">
        <v>569.7523</v>
      </c>
      <c r="L125" s="24">
        <v>6781</v>
      </c>
      <c r="M125" s="40">
        <f t="shared" si="23"/>
        <v>57.5145180023229</v>
      </c>
      <c r="N125" s="24">
        <v>893</v>
      </c>
      <c r="O125" s="39">
        <f t="shared" si="24"/>
        <v>95.8333333333333</v>
      </c>
      <c r="P125" s="39">
        <v>834.3513</v>
      </c>
      <c r="Q125" s="39">
        <f t="shared" si="27"/>
        <v>46.4410586846249</v>
      </c>
      <c r="R125" s="22">
        <v>1</v>
      </c>
      <c r="S125" s="48">
        <f t="shared" si="16"/>
        <v>8.343513</v>
      </c>
    </row>
    <row r="126" s="58" customFormat="1" ht="21.35" hidden="1" customHeight="1" spans="1:20">
      <c r="A126" s="74">
        <v>119</v>
      </c>
      <c r="B126" s="75" t="s">
        <v>153</v>
      </c>
      <c r="C126" s="74" t="s">
        <v>31</v>
      </c>
      <c r="D126" s="74" t="s">
        <v>24</v>
      </c>
      <c r="E126" s="22">
        <v>5350</v>
      </c>
      <c r="F126" s="24">
        <v>2195.648</v>
      </c>
      <c r="G126" s="24">
        <v>1550.934</v>
      </c>
      <c r="H126" s="24">
        <v>644.714</v>
      </c>
      <c r="I126" s="23">
        <v>214.904666666667</v>
      </c>
      <c r="J126" s="83">
        <v>206.584</v>
      </c>
      <c r="K126" s="39">
        <v>204.96</v>
      </c>
      <c r="L126" s="22">
        <v>1783.236</v>
      </c>
      <c r="M126" s="40">
        <f t="shared" si="23"/>
        <v>14.9782002328919</v>
      </c>
      <c r="N126" s="24">
        <v>222.516</v>
      </c>
      <c r="O126" s="39">
        <f t="shared" si="24"/>
        <v>7.71211710490647</v>
      </c>
      <c r="P126" s="39">
        <v>214.396</v>
      </c>
      <c r="Q126" s="39">
        <f t="shared" si="27"/>
        <v>4.60382513661201</v>
      </c>
      <c r="R126" s="22">
        <v>1</v>
      </c>
      <c r="S126" s="48">
        <f t="shared" si="16"/>
        <v>2.14396</v>
      </c>
      <c r="T126" s="84"/>
    </row>
    <row r="127" s="58" customFormat="1" ht="21.35" hidden="1" customHeight="1" spans="1:20">
      <c r="A127" s="74">
        <v>120</v>
      </c>
      <c r="B127" s="75" t="s">
        <v>154</v>
      </c>
      <c r="C127" s="74" t="s">
        <v>31</v>
      </c>
      <c r="D127" s="74" t="s">
        <v>28</v>
      </c>
      <c r="E127" s="22">
        <v>7100</v>
      </c>
      <c r="F127" s="24">
        <v>5098.9968</v>
      </c>
      <c r="G127" s="24">
        <v>3418.0308</v>
      </c>
      <c r="H127" s="24">
        <v>1680.966</v>
      </c>
      <c r="I127" s="23">
        <v>560.322</v>
      </c>
      <c r="J127" s="83">
        <v>478.184</v>
      </c>
      <c r="K127" s="39">
        <v>520.786</v>
      </c>
      <c r="L127" s="22">
        <v>3832.444</v>
      </c>
      <c r="M127" s="40">
        <f t="shared" si="23"/>
        <v>12.1243260885771</v>
      </c>
      <c r="N127" s="24">
        <v>432.628</v>
      </c>
      <c r="O127" s="39">
        <f t="shared" si="24"/>
        <v>-9.5268766834524</v>
      </c>
      <c r="P127" s="39">
        <v>331.058</v>
      </c>
      <c r="Q127" s="39">
        <f t="shared" si="27"/>
        <v>-36.4310868571736</v>
      </c>
      <c r="R127" s="22">
        <v>1</v>
      </c>
      <c r="S127" s="48">
        <f t="shared" si="16"/>
        <v>3.31058</v>
      </c>
      <c r="T127" s="84"/>
    </row>
    <row r="128" s="58" customFormat="1" ht="21.35" hidden="1" customHeight="1" spans="1:20">
      <c r="A128" s="74">
        <v>121</v>
      </c>
      <c r="B128" s="75" t="s">
        <v>155</v>
      </c>
      <c r="C128" s="74" t="s">
        <v>87</v>
      </c>
      <c r="D128" s="74" t="s">
        <v>43</v>
      </c>
      <c r="E128" s="22">
        <v>25000</v>
      </c>
      <c r="F128" s="24">
        <v>9545.29</v>
      </c>
      <c r="G128" s="24">
        <v>5250.06</v>
      </c>
      <c r="H128" s="24">
        <v>4295.23</v>
      </c>
      <c r="I128" s="23">
        <v>1431.74333333333</v>
      </c>
      <c r="J128" s="83">
        <v>1927.99</v>
      </c>
      <c r="K128" s="39">
        <v>850.18</v>
      </c>
      <c r="L128" s="22">
        <v>14865.71</v>
      </c>
      <c r="M128" s="40">
        <f t="shared" si="23"/>
        <v>183.153144916439</v>
      </c>
      <c r="N128" s="24">
        <v>1634.42</v>
      </c>
      <c r="O128" s="39">
        <f t="shared" si="24"/>
        <v>-15.226738727898</v>
      </c>
      <c r="P128" s="39">
        <v>1003</v>
      </c>
      <c r="Q128" s="39">
        <f t="shared" si="27"/>
        <v>17.9750170552118</v>
      </c>
      <c r="R128" s="22">
        <v>1</v>
      </c>
      <c r="S128" s="48">
        <f t="shared" si="16"/>
        <v>10.03</v>
      </c>
      <c r="T128" s="84"/>
    </row>
    <row r="129" s="58" customFormat="1" ht="21.35" hidden="1" customHeight="1" spans="1:20">
      <c r="A129" s="74">
        <v>122</v>
      </c>
      <c r="B129" s="75" t="s">
        <v>156</v>
      </c>
      <c r="C129" s="74" t="s">
        <v>31</v>
      </c>
      <c r="D129" s="74" t="s">
        <v>24</v>
      </c>
      <c r="E129" s="22">
        <v>3500</v>
      </c>
      <c r="F129" s="24">
        <v>1509.129</v>
      </c>
      <c r="G129" s="24">
        <v>1085.511</v>
      </c>
      <c r="H129" s="24">
        <v>423.618</v>
      </c>
      <c r="I129" s="23">
        <v>141.206</v>
      </c>
      <c r="J129" s="83">
        <v>135.018</v>
      </c>
      <c r="K129" s="39">
        <v>145</v>
      </c>
      <c r="L129" s="22">
        <v>1065.726</v>
      </c>
      <c r="M129" s="40">
        <f t="shared" si="23"/>
        <v>-1.82264389766662</v>
      </c>
      <c r="N129" s="24">
        <v>141.342</v>
      </c>
      <c r="O129" s="39">
        <f t="shared" si="24"/>
        <v>4.68381993511977</v>
      </c>
      <c r="P129" s="39">
        <v>141</v>
      </c>
      <c r="Q129" s="39">
        <f t="shared" si="27"/>
        <v>-2.75862068965517</v>
      </c>
      <c r="R129" s="22">
        <v>1</v>
      </c>
      <c r="S129" s="48">
        <f t="shared" si="16"/>
        <v>1.41</v>
      </c>
      <c r="T129" s="84"/>
    </row>
    <row r="130" s="58" customFormat="1" ht="21.35" hidden="1" customHeight="1" spans="1:20">
      <c r="A130" s="74">
        <v>123</v>
      </c>
      <c r="B130" s="75" t="s">
        <v>157</v>
      </c>
      <c r="C130" s="74" t="s">
        <v>87</v>
      </c>
      <c r="D130" s="74" t="s">
        <v>24</v>
      </c>
      <c r="E130" s="22">
        <v>10400</v>
      </c>
      <c r="F130" s="24">
        <v>1757</v>
      </c>
      <c r="G130" s="24">
        <v>1326</v>
      </c>
      <c r="H130" s="24">
        <v>431</v>
      </c>
      <c r="I130" s="23">
        <v>143.863333333333</v>
      </c>
      <c r="J130" s="83">
        <v>144.09</v>
      </c>
      <c r="K130" s="39">
        <v>141.29</v>
      </c>
      <c r="L130" s="22">
        <v>1313.72</v>
      </c>
      <c r="M130" s="40">
        <f t="shared" si="23"/>
        <v>-0.926093514328806</v>
      </c>
      <c r="N130" s="24">
        <v>152.29</v>
      </c>
      <c r="O130" s="39">
        <f t="shared" si="24"/>
        <v>5.69088763966964</v>
      </c>
      <c r="P130" s="39">
        <v>144.32</v>
      </c>
      <c r="Q130" s="39">
        <f t="shared" si="27"/>
        <v>2.14452544412202</v>
      </c>
      <c r="R130" s="22">
        <v>1</v>
      </c>
      <c r="S130" s="48">
        <f t="shared" si="16"/>
        <v>1.4432</v>
      </c>
      <c r="T130" s="84"/>
    </row>
    <row r="131" s="58" customFormat="1" ht="21.35" hidden="1" customHeight="1" spans="1:20">
      <c r="A131" s="74">
        <v>124</v>
      </c>
      <c r="B131" s="75" t="s">
        <v>158</v>
      </c>
      <c r="C131" s="74" t="s">
        <v>21</v>
      </c>
      <c r="D131" s="74" t="s">
        <v>24</v>
      </c>
      <c r="E131" s="22">
        <v>3500</v>
      </c>
      <c r="F131" s="24">
        <v>1538.464</v>
      </c>
      <c r="G131" s="24">
        <v>1153.088</v>
      </c>
      <c r="H131" s="24">
        <v>385.376</v>
      </c>
      <c r="I131" s="23">
        <v>128.458666666667</v>
      </c>
      <c r="J131" s="83">
        <v>129.008</v>
      </c>
      <c r="K131" s="39">
        <v>137</v>
      </c>
      <c r="L131" s="22">
        <v>923.802</v>
      </c>
      <c r="M131" s="40">
        <f t="shared" si="23"/>
        <v>-19.8845187878115</v>
      </c>
      <c r="N131" s="24">
        <v>120.762</v>
      </c>
      <c r="O131" s="39">
        <f t="shared" si="24"/>
        <v>-6.39185166811361</v>
      </c>
      <c r="P131" s="43">
        <v>156.49</v>
      </c>
      <c r="Q131" s="39">
        <f t="shared" si="27"/>
        <v>14.2262773722628</v>
      </c>
      <c r="R131" s="22">
        <v>1</v>
      </c>
      <c r="S131" s="48">
        <f t="shared" si="16"/>
        <v>1.5649</v>
      </c>
      <c r="T131" s="84"/>
    </row>
    <row r="132" s="58" customFormat="1" ht="21.35" hidden="1" customHeight="1" spans="1:20">
      <c r="A132" s="74">
        <v>125</v>
      </c>
      <c r="B132" s="75" t="s">
        <v>159</v>
      </c>
      <c r="C132" s="74" t="s">
        <v>47</v>
      </c>
      <c r="D132" s="74" t="s">
        <v>24</v>
      </c>
      <c r="E132" s="22">
        <v>4930</v>
      </c>
      <c r="F132" s="24">
        <v>1599.2603</v>
      </c>
      <c r="G132" s="24">
        <v>1136.8934</v>
      </c>
      <c r="H132" s="24">
        <v>462.3669</v>
      </c>
      <c r="I132" s="23">
        <v>154.1223</v>
      </c>
      <c r="J132" s="83">
        <v>155.4645</v>
      </c>
      <c r="K132" s="39">
        <v>158</v>
      </c>
      <c r="L132" s="22">
        <v>1175.6591</v>
      </c>
      <c r="M132" s="40">
        <f t="shared" si="23"/>
        <v>3.40979198225622</v>
      </c>
      <c r="N132" s="24">
        <v>109.7718</v>
      </c>
      <c r="O132" s="39">
        <f t="shared" si="24"/>
        <v>-29.3910828517121</v>
      </c>
      <c r="P132" s="39">
        <v>133</v>
      </c>
      <c r="Q132" s="39">
        <f t="shared" si="27"/>
        <v>-15.8227848101266</v>
      </c>
      <c r="R132" s="22">
        <v>1</v>
      </c>
      <c r="S132" s="48">
        <f t="shared" si="16"/>
        <v>1.33</v>
      </c>
      <c r="T132" s="84"/>
    </row>
    <row r="133" s="58" customFormat="1" ht="21.35" hidden="1" customHeight="1" spans="1:20">
      <c r="A133" s="74">
        <v>126</v>
      </c>
      <c r="B133" s="75" t="s">
        <v>160</v>
      </c>
      <c r="C133" s="74" t="s">
        <v>47</v>
      </c>
      <c r="D133" s="74" t="s">
        <v>22</v>
      </c>
      <c r="E133" s="22">
        <v>72000</v>
      </c>
      <c r="F133" s="24">
        <v>4903.54</v>
      </c>
      <c r="G133" s="24">
        <v>3501.98</v>
      </c>
      <c r="H133" s="24">
        <v>1401.56</v>
      </c>
      <c r="I133" s="23">
        <v>467.186666666667</v>
      </c>
      <c r="J133" s="83">
        <v>986.34</v>
      </c>
      <c r="K133" s="39">
        <v>314</v>
      </c>
      <c r="L133" s="22">
        <v>4607.47</v>
      </c>
      <c r="M133" s="40">
        <f t="shared" si="23"/>
        <v>31.5675703459186</v>
      </c>
      <c r="N133" s="24">
        <v>648.73</v>
      </c>
      <c r="O133" s="39">
        <f t="shared" si="24"/>
        <v>-34.2285621590932</v>
      </c>
      <c r="P133" s="39">
        <v>581</v>
      </c>
      <c r="Q133" s="39">
        <f t="shared" si="27"/>
        <v>85.031847133758</v>
      </c>
      <c r="R133" s="22">
        <v>1</v>
      </c>
      <c r="S133" s="48">
        <f t="shared" si="16"/>
        <v>5.81</v>
      </c>
      <c r="T133" s="84"/>
    </row>
    <row r="134" s="58" customFormat="1" ht="21.35" hidden="1" customHeight="1" spans="1:20">
      <c r="A134" s="74">
        <v>127</v>
      </c>
      <c r="B134" s="75" t="s">
        <v>161</v>
      </c>
      <c r="C134" s="74" t="s">
        <v>47</v>
      </c>
      <c r="D134" s="74" t="s">
        <v>22</v>
      </c>
      <c r="E134" s="22">
        <v>25000</v>
      </c>
      <c r="F134" s="24">
        <v>7844.9616</v>
      </c>
      <c r="G134" s="24">
        <v>6048.8624</v>
      </c>
      <c r="H134" s="24">
        <v>1796.0992</v>
      </c>
      <c r="I134" s="23">
        <v>598.699733333333</v>
      </c>
      <c r="J134" s="83">
        <v>636.2608</v>
      </c>
      <c r="K134" s="39">
        <v>577</v>
      </c>
      <c r="L134" s="22">
        <v>5741.848</v>
      </c>
      <c r="M134" s="40">
        <f t="shared" si="23"/>
        <v>-5.07557255724647</v>
      </c>
      <c r="N134" s="24">
        <v>734.804</v>
      </c>
      <c r="O134" s="39">
        <f t="shared" si="24"/>
        <v>15.4878628386347</v>
      </c>
      <c r="P134" s="39">
        <v>715</v>
      </c>
      <c r="Q134" s="39">
        <f t="shared" si="27"/>
        <v>23.9168110918544</v>
      </c>
      <c r="R134" s="22">
        <v>1</v>
      </c>
      <c r="S134" s="48">
        <f t="shared" si="16"/>
        <v>7.15</v>
      </c>
      <c r="T134" s="84"/>
    </row>
    <row r="135" s="58" customFormat="1" ht="21.35" hidden="1" customHeight="1" spans="1:20">
      <c r="A135" s="74">
        <v>128</v>
      </c>
      <c r="B135" s="75" t="s">
        <v>162</v>
      </c>
      <c r="C135" s="74" t="s">
        <v>47</v>
      </c>
      <c r="D135" s="74" t="s">
        <v>163</v>
      </c>
      <c r="E135" s="22">
        <v>50000</v>
      </c>
      <c r="F135" s="24">
        <v>16370</v>
      </c>
      <c r="G135" s="24">
        <v>11910.93</v>
      </c>
      <c r="H135" s="24">
        <v>4459.07</v>
      </c>
      <c r="I135" s="23">
        <v>1486.35666666667</v>
      </c>
      <c r="J135" s="83">
        <v>1329</v>
      </c>
      <c r="K135" s="39">
        <v>1559</v>
      </c>
      <c r="L135" s="22">
        <v>12761</v>
      </c>
      <c r="M135" s="40">
        <f t="shared" si="23"/>
        <v>7.13689023443173</v>
      </c>
      <c r="N135" s="24">
        <v>1654</v>
      </c>
      <c r="O135" s="39">
        <f t="shared" si="24"/>
        <v>24.4544770504138</v>
      </c>
      <c r="P135" s="39">
        <v>1372</v>
      </c>
      <c r="Q135" s="39">
        <f t="shared" si="27"/>
        <v>-11.9948685054522</v>
      </c>
      <c r="R135" s="22">
        <v>1</v>
      </c>
      <c r="S135" s="48">
        <f t="shared" si="16"/>
        <v>13.72</v>
      </c>
      <c r="T135" s="84"/>
    </row>
    <row r="136" s="58" customFormat="1" ht="21.35" hidden="1" customHeight="1" spans="1:20">
      <c r="A136" s="74">
        <v>129</v>
      </c>
      <c r="B136" s="75" t="s">
        <v>164</v>
      </c>
      <c r="C136" s="74" t="s">
        <v>27</v>
      </c>
      <c r="D136" s="74" t="s">
        <v>24</v>
      </c>
      <c r="E136" s="22">
        <v>8600</v>
      </c>
      <c r="F136" s="24">
        <v>5082.736</v>
      </c>
      <c r="G136" s="24">
        <v>3706.656</v>
      </c>
      <c r="H136" s="24">
        <v>1376.08</v>
      </c>
      <c r="I136" s="23">
        <v>458.693333333333</v>
      </c>
      <c r="J136" s="83">
        <v>473.28</v>
      </c>
      <c r="K136" s="39">
        <v>410</v>
      </c>
      <c r="L136" s="22">
        <v>3203.072</v>
      </c>
      <c r="M136" s="40">
        <f t="shared" si="23"/>
        <v>-13.5859383768011</v>
      </c>
      <c r="N136" s="24">
        <v>519.168</v>
      </c>
      <c r="O136" s="39">
        <f t="shared" si="24"/>
        <v>9.69574036511157</v>
      </c>
      <c r="P136" s="39">
        <v>516.912</v>
      </c>
      <c r="Q136" s="39">
        <f t="shared" si="27"/>
        <v>26.0760975609756</v>
      </c>
      <c r="R136" s="22">
        <v>1</v>
      </c>
      <c r="S136" s="48">
        <f t="shared" ref="S136:S168" si="29">P136*0.01</f>
        <v>5.16912</v>
      </c>
      <c r="T136" s="84"/>
    </row>
    <row r="137" s="58" customFormat="1" ht="21.35" hidden="1" customHeight="1" spans="1:20">
      <c r="A137" s="74">
        <v>130</v>
      </c>
      <c r="B137" s="75" t="s">
        <v>165</v>
      </c>
      <c r="C137" s="74" t="s">
        <v>47</v>
      </c>
      <c r="D137" s="74" t="s">
        <v>22</v>
      </c>
      <c r="E137" s="22">
        <v>106550</v>
      </c>
      <c r="F137" s="24">
        <v>28242.850578</v>
      </c>
      <c r="G137" s="24">
        <v>21088.107778</v>
      </c>
      <c r="H137" s="24">
        <v>7154.7428</v>
      </c>
      <c r="I137" s="23">
        <v>2384.91426666667</v>
      </c>
      <c r="J137" s="83">
        <v>2183.1275</v>
      </c>
      <c r="K137" s="39">
        <v>2456.8166</v>
      </c>
      <c r="L137" s="22">
        <v>21763.9293</v>
      </c>
      <c r="M137" s="40">
        <f t="shared" si="23"/>
        <v>3.20475183982625</v>
      </c>
      <c r="N137" s="24">
        <v>2664.9987</v>
      </c>
      <c r="O137" s="39">
        <f t="shared" si="24"/>
        <v>22.0725175235986</v>
      </c>
      <c r="P137" s="39">
        <v>2690.8562</v>
      </c>
      <c r="Q137" s="39">
        <f t="shared" si="27"/>
        <v>9.52613231284745</v>
      </c>
      <c r="R137" s="22">
        <v>1</v>
      </c>
      <c r="S137" s="48">
        <f t="shared" si="29"/>
        <v>26.908562</v>
      </c>
      <c r="T137" s="84"/>
    </row>
    <row r="138" ht="21.35" hidden="1" customHeight="1" spans="1:19">
      <c r="A138" s="74">
        <v>131</v>
      </c>
      <c r="B138" s="85" t="s">
        <v>166</v>
      </c>
      <c r="C138" s="74" t="s">
        <v>47</v>
      </c>
      <c r="D138" s="86" t="s">
        <v>19</v>
      </c>
      <c r="E138" s="87">
        <v>28276</v>
      </c>
      <c r="F138" s="88">
        <v>3543.6942</v>
      </c>
      <c r="G138" s="88">
        <v>2578.6597</v>
      </c>
      <c r="H138" s="88">
        <v>965.0345</v>
      </c>
      <c r="I138" s="88">
        <v>321.678166666667</v>
      </c>
      <c r="J138" s="88">
        <v>295</v>
      </c>
      <c r="K138" s="98">
        <v>517</v>
      </c>
      <c r="L138" s="88">
        <v>2350.9742</v>
      </c>
      <c r="M138" s="40">
        <f t="shared" si="23"/>
        <v>-8.8296063261081</v>
      </c>
      <c r="N138" s="24">
        <v>282</v>
      </c>
      <c r="O138" s="39">
        <f t="shared" si="24"/>
        <v>-4.40677966101695</v>
      </c>
      <c r="P138" s="98">
        <v>319</v>
      </c>
      <c r="Q138" s="39">
        <f t="shared" si="27"/>
        <v>-38.2978723404255</v>
      </c>
      <c r="R138" s="88">
        <v>1</v>
      </c>
      <c r="S138" s="48">
        <f t="shared" si="29"/>
        <v>3.19</v>
      </c>
    </row>
    <row r="139" ht="21.35" hidden="1" customHeight="1" spans="1:20">
      <c r="A139" s="74">
        <v>132</v>
      </c>
      <c r="B139" s="85" t="s">
        <v>167</v>
      </c>
      <c r="C139" s="74" t="s">
        <v>47</v>
      </c>
      <c r="D139" s="86" t="s">
        <v>22</v>
      </c>
      <c r="E139" s="87">
        <v>10050</v>
      </c>
      <c r="F139" s="88">
        <v>4761.0253</v>
      </c>
      <c r="G139" s="88">
        <v>3732.255</v>
      </c>
      <c r="H139" s="88">
        <v>1028.7703</v>
      </c>
      <c r="I139" s="88">
        <v>342.923433333333</v>
      </c>
      <c r="J139" s="88">
        <v>307</v>
      </c>
      <c r="K139" s="98">
        <v>317.3528</v>
      </c>
      <c r="L139" s="88">
        <v>2567.6096</v>
      </c>
      <c r="M139" s="40">
        <f t="shared" si="23"/>
        <v>-31.2048721215458</v>
      </c>
      <c r="N139" s="24">
        <v>281</v>
      </c>
      <c r="O139" s="39">
        <f t="shared" si="24"/>
        <v>-8.46905537459283</v>
      </c>
      <c r="P139" s="98">
        <v>292.4271</v>
      </c>
      <c r="Q139" s="39">
        <f t="shared" si="27"/>
        <v>-7.85425557927959</v>
      </c>
      <c r="R139" s="88">
        <v>1</v>
      </c>
      <c r="S139" s="48">
        <f t="shared" si="29"/>
        <v>2.924271</v>
      </c>
      <c r="T139" s="103"/>
    </row>
    <row r="140" ht="21.35" hidden="1" customHeight="1" spans="1:20">
      <c r="A140" s="74">
        <v>133</v>
      </c>
      <c r="B140" s="85" t="s">
        <v>168</v>
      </c>
      <c r="C140" s="74" t="s">
        <v>31</v>
      </c>
      <c r="D140" s="74" t="s">
        <v>24</v>
      </c>
      <c r="E140" s="87">
        <v>3220</v>
      </c>
      <c r="F140" s="88">
        <v>1409.352</v>
      </c>
      <c r="G140" s="88">
        <v>958.12</v>
      </c>
      <c r="H140" s="88">
        <v>451.232</v>
      </c>
      <c r="I140" s="88">
        <v>150.410666666667</v>
      </c>
      <c r="J140" s="88">
        <v>143.144</v>
      </c>
      <c r="K140" s="98">
        <v>149.864</v>
      </c>
      <c r="L140" s="88">
        <v>1372.864</v>
      </c>
      <c r="M140" s="40">
        <f t="shared" si="23"/>
        <v>43.2872709055233</v>
      </c>
      <c r="N140" s="24">
        <v>166.744</v>
      </c>
      <c r="O140" s="39">
        <f t="shared" si="24"/>
        <v>16.486894316213</v>
      </c>
      <c r="P140" s="98">
        <v>165</v>
      </c>
      <c r="Q140" s="39">
        <f t="shared" si="27"/>
        <v>10.0998238402819</v>
      </c>
      <c r="R140" s="88">
        <v>1</v>
      </c>
      <c r="S140" s="48">
        <f t="shared" si="29"/>
        <v>1.65</v>
      </c>
      <c r="T140" s="103"/>
    </row>
    <row r="141" ht="21.35" hidden="1" customHeight="1" spans="1:19">
      <c r="A141" s="74">
        <v>134</v>
      </c>
      <c r="B141" s="85" t="s">
        <v>169</v>
      </c>
      <c r="C141" s="74" t="s">
        <v>31</v>
      </c>
      <c r="D141" s="86" t="s">
        <v>22</v>
      </c>
      <c r="E141" s="87">
        <v>50000</v>
      </c>
      <c r="F141" s="88">
        <v>288.8038</v>
      </c>
      <c r="G141" s="88">
        <v>74.9818</v>
      </c>
      <c r="H141" s="88">
        <v>213.822</v>
      </c>
      <c r="I141" s="88">
        <v>213.822</v>
      </c>
      <c r="J141" s="88">
        <v>0</v>
      </c>
      <c r="K141" s="98">
        <v>0</v>
      </c>
      <c r="L141" s="88">
        <v>2106.138</v>
      </c>
      <c r="M141" s="40">
        <f t="shared" si="23"/>
        <v>2708.86561805665</v>
      </c>
      <c r="N141" s="24">
        <v>298</v>
      </c>
      <c r="O141" s="39" t="s">
        <v>75</v>
      </c>
      <c r="P141" s="98">
        <v>281</v>
      </c>
      <c r="Q141" s="39" t="s">
        <v>75</v>
      </c>
      <c r="R141" s="88">
        <v>1</v>
      </c>
      <c r="S141" s="48">
        <f t="shared" si="29"/>
        <v>2.81</v>
      </c>
    </row>
    <row r="142" ht="21.35" hidden="1" customHeight="1" spans="1:20">
      <c r="A142" s="74">
        <v>135</v>
      </c>
      <c r="B142" s="85" t="s">
        <v>170</v>
      </c>
      <c r="C142" s="74" t="s">
        <v>31</v>
      </c>
      <c r="D142" s="86" t="s">
        <v>22</v>
      </c>
      <c r="E142" s="87">
        <v>5600</v>
      </c>
      <c r="F142" s="88">
        <v>2167.98</v>
      </c>
      <c r="G142" s="88">
        <v>1623.33</v>
      </c>
      <c r="H142" s="88">
        <v>544.65</v>
      </c>
      <c r="I142" s="88">
        <v>181.55</v>
      </c>
      <c r="J142" s="88">
        <v>195</v>
      </c>
      <c r="K142" s="98">
        <v>161.52</v>
      </c>
      <c r="L142" s="88">
        <v>1520.77</v>
      </c>
      <c r="M142" s="40">
        <f t="shared" si="23"/>
        <v>-6.31787744944034</v>
      </c>
      <c r="N142" s="24">
        <v>193</v>
      </c>
      <c r="O142" s="39">
        <f t="shared" ref="O142:O168" si="30">(N142-J142)/J142*100</f>
        <v>-1.02564102564103</v>
      </c>
      <c r="P142" s="98">
        <v>198.24</v>
      </c>
      <c r="Q142" s="39">
        <f t="shared" ref="Q142:Q146" si="31">(P142-K142)/K142*100</f>
        <v>22.7340267459138</v>
      </c>
      <c r="R142" s="88">
        <v>1</v>
      </c>
      <c r="S142" s="48">
        <f t="shared" si="29"/>
        <v>1.9824</v>
      </c>
      <c r="T142" s="103"/>
    </row>
    <row r="143" ht="21.35" hidden="1" customHeight="1" spans="1:20">
      <c r="A143" s="74">
        <v>136</v>
      </c>
      <c r="B143" s="85" t="s">
        <v>171</v>
      </c>
      <c r="C143" s="74" t="s">
        <v>47</v>
      </c>
      <c r="D143" s="86" t="s">
        <v>24</v>
      </c>
      <c r="E143" s="87">
        <v>49032</v>
      </c>
      <c r="F143" s="88">
        <v>4295.1893</v>
      </c>
      <c r="G143" s="88">
        <v>2533.4826</v>
      </c>
      <c r="H143" s="88">
        <v>1761.7067</v>
      </c>
      <c r="I143" s="88">
        <v>587.235566666667</v>
      </c>
      <c r="J143" s="88">
        <v>16</v>
      </c>
      <c r="K143" s="98">
        <v>571.5426</v>
      </c>
      <c r="L143" s="88">
        <v>2898.24</v>
      </c>
      <c r="M143" s="40">
        <f t="shared" si="23"/>
        <v>14.3974701069587</v>
      </c>
      <c r="N143" s="24">
        <v>13</v>
      </c>
      <c r="O143" s="39">
        <f t="shared" si="30"/>
        <v>-18.75</v>
      </c>
      <c r="P143" s="98">
        <v>507.98</v>
      </c>
      <c r="Q143" s="39">
        <f t="shared" si="31"/>
        <v>-11.1212357574046</v>
      </c>
      <c r="R143" s="88">
        <v>1</v>
      </c>
      <c r="S143" s="48">
        <f t="shared" si="29"/>
        <v>5.0798</v>
      </c>
      <c r="T143" s="103"/>
    </row>
    <row r="144" ht="21.35" hidden="1" customHeight="1" spans="1:20">
      <c r="A144" s="74">
        <v>137</v>
      </c>
      <c r="B144" s="85" t="s">
        <v>172</v>
      </c>
      <c r="C144" s="74" t="s">
        <v>27</v>
      </c>
      <c r="D144" s="86" t="s">
        <v>163</v>
      </c>
      <c r="E144" s="87">
        <v>31500</v>
      </c>
      <c r="F144" s="88">
        <v>19641.39</v>
      </c>
      <c r="G144" s="88">
        <v>14152.28</v>
      </c>
      <c r="H144" s="88">
        <v>5489</v>
      </c>
      <c r="I144" s="88">
        <v>1829.66666666667</v>
      </c>
      <c r="J144" s="88">
        <v>1872.53</v>
      </c>
      <c r="K144" s="99">
        <v>1927</v>
      </c>
      <c r="L144" s="88">
        <v>13729.13</v>
      </c>
      <c r="M144" s="40">
        <f t="shared" si="23"/>
        <v>-2.98997758665036</v>
      </c>
      <c r="N144" s="24">
        <v>1622.48</v>
      </c>
      <c r="O144" s="39">
        <f t="shared" si="30"/>
        <v>-13.3535911307162</v>
      </c>
      <c r="P144" s="98">
        <v>1924</v>
      </c>
      <c r="Q144" s="39">
        <f t="shared" si="31"/>
        <v>-0.155682407887909</v>
      </c>
      <c r="R144" s="88">
        <v>1</v>
      </c>
      <c r="S144" s="48">
        <f t="shared" si="29"/>
        <v>19.24</v>
      </c>
      <c r="T144" s="103"/>
    </row>
    <row r="145" ht="21.35" hidden="1" customHeight="1" spans="1:19">
      <c r="A145" s="74">
        <v>138</v>
      </c>
      <c r="B145" s="85" t="s">
        <v>173</v>
      </c>
      <c r="C145" s="74" t="s">
        <v>34</v>
      </c>
      <c r="D145" s="86" t="s">
        <v>22</v>
      </c>
      <c r="E145" s="87">
        <v>63000</v>
      </c>
      <c r="F145" s="88">
        <v>7495.13</v>
      </c>
      <c r="G145" s="88">
        <v>5508.88</v>
      </c>
      <c r="H145" s="88">
        <v>1986.25</v>
      </c>
      <c r="I145" s="88">
        <v>662.083333333333</v>
      </c>
      <c r="J145" s="88">
        <v>646</v>
      </c>
      <c r="K145" s="98">
        <v>677.93</v>
      </c>
      <c r="L145" s="88">
        <v>5476.68</v>
      </c>
      <c r="M145" s="40">
        <f t="shared" si="23"/>
        <v>-0.584510826157038</v>
      </c>
      <c r="N145" s="24">
        <v>674</v>
      </c>
      <c r="O145" s="39">
        <f t="shared" si="30"/>
        <v>4.3343653250774</v>
      </c>
      <c r="P145" s="98">
        <v>685.82</v>
      </c>
      <c r="Q145" s="39">
        <f t="shared" si="31"/>
        <v>1.1638369743189</v>
      </c>
      <c r="R145" s="88">
        <v>1</v>
      </c>
      <c r="S145" s="48">
        <f t="shared" si="29"/>
        <v>6.8582</v>
      </c>
    </row>
    <row r="146" ht="21.35" hidden="1" customHeight="1" spans="1:19">
      <c r="A146" s="74">
        <v>139</v>
      </c>
      <c r="B146" s="85" t="s">
        <v>174</v>
      </c>
      <c r="C146" s="74" t="s">
        <v>21</v>
      </c>
      <c r="D146" s="86" t="s">
        <v>24</v>
      </c>
      <c r="E146" s="87">
        <v>16600</v>
      </c>
      <c r="F146" s="88">
        <v>6649.784</v>
      </c>
      <c r="G146" s="88">
        <v>5142.868</v>
      </c>
      <c r="H146" s="88">
        <v>1506.916</v>
      </c>
      <c r="I146" s="88">
        <v>502.305333333333</v>
      </c>
      <c r="J146" s="88">
        <v>554.372</v>
      </c>
      <c r="K146" s="98">
        <v>477.676</v>
      </c>
      <c r="L146" s="88">
        <v>5008.32</v>
      </c>
      <c r="M146" s="40">
        <f t="shared" si="23"/>
        <v>-2.61620558801044</v>
      </c>
      <c r="N146" s="24">
        <v>680.84</v>
      </c>
      <c r="O146" s="39">
        <f t="shared" si="30"/>
        <v>22.8128404753487</v>
      </c>
      <c r="P146" s="98">
        <v>605.632</v>
      </c>
      <c r="Q146" s="39">
        <f t="shared" si="31"/>
        <v>26.7871946675152</v>
      </c>
      <c r="R146" s="88">
        <v>1</v>
      </c>
      <c r="S146" s="48">
        <f t="shared" si="29"/>
        <v>6.05632</v>
      </c>
    </row>
    <row r="147" ht="21.35" hidden="1" customHeight="1" spans="1:20">
      <c r="A147" s="74">
        <v>140</v>
      </c>
      <c r="B147" s="85" t="s">
        <v>175</v>
      </c>
      <c r="C147" s="74" t="s">
        <v>47</v>
      </c>
      <c r="D147" s="86" t="s">
        <v>163</v>
      </c>
      <c r="E147" s="87">
        <v>16000</v>
      </c>
      <c r="F147" s="88">
        <v>7771.8492</v>
      </c>
      <c r="G147" s="88">
        <v>5935.7169</v>
      </c>
      <c r="H147" s="88">
        <v>1836.1323</v>
      </c>
      <c r="I147" s="88">
        <v>612.0441</v>
      </c>
      <c r="J147" s="88">
        <v>561</v>
      </c>
      <c r="K147" s="98">
        <v>0</v>
      </c>
      <c r="L147" s="88">
        <v>6174.6649</v>
      </c>
      <c r="M147" s="40">
        <f t="shared" si="23"/>
        <v>4.02559630160258</v>
      </c>
      <c r="N147" s="24">
        <v>542</v>
      </c>
      <c r="O147" s="39">
        <f t="shared" si="30"/>
        <v>-3.38680926916221</v>
      </c>
      <c r="P147" s="98">
        <v>598.5361</v>
      </c>
      <c r="Q147" s="39" t="s">
        <v>75</v>
      </c>
      <c r="R147" s="88">
        <v>1</v>
      </c>
      <c r="S147" s="48">
        <f t="shared" si="29"/>
        <v>5.985361</v>
      </c>
      <c r="T147" s="103"/>
    </row>
    <row r="148" ht="21.35" hidden="1" customHeight="1" spans="1:19">
      <c r="A148" s="74">
        <v>141</v>
      </c>
      <c r="B148" s="85" t="s">
        <v>176</v>
      </c>
      <c r="C148" s="74" t="s">
        <v>31</v>
      </c>
      <c r="D148" s="86" t="s">
        <v>28</v>
      </c>
      <c r="E148" s="87">
        <v>12900</v>
      </c>
      <c r="F148" s="88">
        <v>9424.0076</v>
      </c>
      <c r="G148" s="88">
        <v>5101.7176</v>
      </c>
      <c r="H148" s="88">
        <v>4322.29</v>
      </c>
      <c r="I148" s="88">
        <v>1440.76333333333</v>
      </c>
      <c r="J148" s="88">
        <v>860</v>
      </c>
      <c r="K148" s="98">
        <v>1897</v>
      </c>
      <c r="L148" s="88">
        <v>12992.28</v>
      </c>
      <c r="M148" s="40">
        <f t="shared" si="23"/>
        <v>154.664821118284</v>
      </c>
      <c r="N148" s="24">
        <v>511</v>
      </c>
      <c r="O148" s="39">
        <f t="shared" si="30"/>
        <v>-40.5813953488372</v>
      </c>
      <c r="P148" s="98">
        <v>308.735</v>
      </c>
      <c r="Q148" s="39">
        <f t="shared" ref="Q148:Q168" si="32">(P148-K148)/K148*100</f>
        <v>-83.7250922509225</v>
      </c>
      <c r="R148" s="88">
        <v>1</v>
      </c>
      <c r="S148" s="48">
        <f t="shared" si="29"/>
        <v>3.08735</v>
      </c>
    </row>
    <row r="149" ht="21.35" hidden="1" customHeight="1" spans="1:19">
      <c r="A149" s="74">
        <v>142</v>
      </c>
      <c r="B149" s="85" t="s">
        <v>177</v>
      </c>
      <c r="C149" s="74" t="s">
        <v>31</v>
      </c>
      <c r="D149" s="86" t="s">
        <v>24</v>
      </c>
      <c r="E149" s="87">
        <v>4100</v>
      </c>
      <c r="F149" s="88">
        <v>2282.745</v>
      </c>
      <c r="G149" s="88">
        <v>1626.96</v>
      </c>
      <c r="H149" s="88">
        <v>655.785</v>
      </c>
      <c r="I149" s="88">
        <v>218.595</v>
      </c>
      <c r="J149" s="88">
        <v>211</v>
      </c>
      <c r="K149" s="98">
        <v>233.32</v>
      </c>
      <c r="L149" s="88">
        <v>1037.005</v>
      </c>
      <c r="M149" s="40">
        <f t="shared" si="23"/>
        <v>-36.2611865073511</v>
      </c>
      <c r="N149" s="24">
        <v>112</v>
      </c>
      <c r="O149" s="39">
        <f t="shared" si="30"/>
        <v>-46.9194312796209</v>
      </c>
      <c r="P149" s="98">
        <v>216</v>
      </c>
      <c r="Q149" s="39">
        <f t="shared" si="32"/>
        <v>-7.42328133036173</v>
      </c>
      <c r="R149" s="88">
        <v>1</v>
      </c>
      <c r="S149" s="48">
        <f t="shared" si="29"/>
        <v>2.16</v>
      </c>
    </row>
    <row r="150" ht="21.35" hidden="1" customHeight="1" spans="1:22">
      <c r="A150" s="74">
        <v>143</v>
      </c>
      <c r="B150" s="75" t="s">
        <v>178</v>
      </c>
      <c r="C150" s="74" t="s">
        <v>50</v>
      </c>
      <c r="D150" s="74" t="s">
        <v>43</v>
      </c>
      <c r="E150" s="22">
        <v>45600</v>
      </c>
      <c r="F150" s="23">
        <v>24575.694</v>
      </c>
      <c r="G150" s="24">
        <v>18083.842</v>
      </c>
      <c r="H150" s="24">
        <v>6491.852</v>
      </c>
      <c r="I150" s="23">
        <v>2163.95066666667</v>
      </c>
      <c r="J150" s="83">
        <v>2334.24</v>
      </c>
      <c r="K150" s="39">
        <v>2040</v>
      </c>
      <c r="L150" s="22">
        <v>17213.5831</v>
      </c>
      <c r="M150" s="40">
        <f t="shared" si="23"/>
        <v>-4.81235624597915</v>
      </c>
      <c r="N150" s="24">
        <v>2106.988</v>
      </c>
      <c r="O150" s="39">
        <f t="shared" si="30"/>
        <v>-9.73558845705668</v>
      </c>
      <c r="P150" s="39">
        <v>2085</v>
      </c>
      <c r="Q150" s="39">
        <f t="shared" si="32"/>
        <v>2.20588235294118</v>
      </c>
      <c r="R150" s="22">
        <v>1</v>
      </c>
      <c r="S150" s="48">
        <f t="shared" si="29"/>
        <v>20.85</v>
      </c>
      <c r="T150" s="103"/>
      <c r="V150" s="8">
        <v>194</v>
      </c>
    </row>
    <row r="151" ht="21.35" hidden="1" customHeight="1" spans="1:22">
      <c r="A151" s="74">
        <v>144</v>
      </c>
      <c r="B151" s="75" t="s">
        <v>179</v>
      </c>
      <c r="C151" s="74" t="s">
        <v>27</v>
      </c>
      <c r="D151" s="74" t="s">
        <v>22</v>
      </c>
      <c r="E151" s="22">
        <v>1600</v>
      </c>
      <c r="F151" s="23">
        <v>1666.664</v>
      </c>
      <c r="G151" s="24">
        <v>1252.036</v>
      </c>
      <c r="H151" s="24">
        <v>450.8</v>
      </c>
      <c r="I151" s="23">
        <v>150.266666666667</v>
      </c>
      <c r="J151" s="83">
        <v>153.444</v>
      </c>
      <c r="K151" s="43">
        <v>128</v>
      </c>
      <c r="L151" s="22">
        <v>862.172</v>
      </c>
      <c r="M151" s="40">
        <f t="shared" si="23"/>
        <v>-31.1384017711951</v>
      </c>
      <c r="N151" s="24">
        <v>118.952</v>
      </c>
      <c r="O151" s="39">
        <f t="shared" si="30"/>
        <v>-22.4785589531034</v>
      </c>
      <c r="P151" s="39">
        <v>113</v>
      </c>
      <c r="Q151" s="39">
        <f t="shared" si="32"/>
        <v>-11.71875</v>
      </c>
      <c r="R151" s="22">
        <v>1</v>
      </c>
      <c r="S151" s="48">
        <f t="shared" si="29"/>
        <v>1.13</v>
      </c>
      <c r="T151" s="103"/>
      <c r="V151" s="8">
        <v>12</v>
      </c>
    </row>
    <row r="152" ht="21.35" hidden="1" customHeight="1" spans="1:19">
      <c r="A152" s="74">
        <v>145</v>
      </c>
      <c r="B152" s="75" t="s">
        <v>180</v>
      </c>
      <c r="C152" s="74" t="s">
        <v>50</v>
      </c>
      <c r="D152" s="74" t="s">
        <v>24</v>
      </c>
      <c r="E152" s="22">
        <v>12670</v>
      </c>
      <c r="F152" s="23">
        <v>5566.906</v>
      </c>
      <c r="G152" s="24">
        <v>3761.842</v>
      </c>
      <c r="H152" s="24">
        <v>1805.064</v>
      </c>
      <c r="I152" s="23">
        <v>601.688</v>
      </c>
      <c r="J152" s="83">
        <v>729.802</v>
      </c>
      <c r="K152" s="39">
        <v>503</v>
      </c>
      <c r="L152" s="22">
        <v>3401.67</v>
      </c>
      <c r="M152" s="40">
        <f t="shared" si="23"/>
        <v>-9.57435213919139</v>
      </c>
      <c r="N152" s="24">
        <v>443.658</v>
      </c>
      <c r="O152" s="39">
        <f t="shared" si="30"/>
        <v>-39.2084428379204</v>
      </c>
      <c r="P152" s="39">
        <v>506</v>
      </c>
      <c r="Q152" s="39">
        <f t="shared" si="32"/>
        <v>0.596421471172962</v>
      </c>
      <c r="R152" s="22">
        <v>1</v>
      </c>
      <c r="S152" s="48">
        <f t="shared" si="29"/>
        <v>5.06</v>
      </c>
    </row>
    <row r="153" ht="21.35" hidden="1" customHeight="1" spans="1:19">
      <c r="A153" s="74">
        <v>146</v>
      </c>
      <c r="B153" s="75" t="s">
        <v>181</v>
      </c>
      <c r="C153" s="74" t="s">
        <v>62</v>
      </c>
      <c r="D153" s="74" t="s">
        <v>22</v>
      </c>
      <c r="E153" s="22">
        <v>12110</v>
      </c>
      <c r="F153" s="23">
        <v>1770.6631</v>
      </c>
      <c r="G153" s="24">
        <v>1309.8036</v>
      </c>
      <c r="H153" s="24">
        <v>460.8595</v>
      </c>
      <c r="I153" s="23">
        <v>153.619833333333</v>
      </c>
      <c r="J153" s="83">
        <v>119.385</v>
      </c>
      <c r="K153" s="39">
        <v>152.2059</v>
      </c>
      <c r="L153" s="22">
        <v>1184.2143</v>
      </c>
      <c r="M153" s="40">
        <f t="shared" si="23"/>
        <v>-9.58840699475859</v>
      </c>
      <c r="N153" s="24">
        <v>167.4968</v>
      </c>
      <c r="O153" s="39">
        <f t="shared" si="30"/>
        <v>40.2997026427106</v>
      </c>
      <c r="P153" s="39">
        <v>180.1375</v>
      </c>
      <c r="Q153" s="39">
        <f t="shared" si="32"/>
        <v>18.351194007591</v>
      </c>
      <c r="R153" s="22">
        <v>1</v>
      </c>
      <c r="S153" s="48">
        <f t="shared" si="29"/>
        <v>1.801375</v>
      </c>
    </row>
    <row r="154" ht="21.35" hidden="1" customHeight="1" spans="1:19">
      <c r="A154" s="74">
        <v>147</v>
      </c>
      <c r="B154" s="75" t="s">
        <v>182</v>
      </c>
      <c r="C154" s="74" t="s">
        <v>62</v>
      </c>
      <c r="D154" s="74" t="s">
        <v>22</v>
      </c>
      <c r="E154" s="22">
        <v>20000</v>
      </c>
      <c r="F154" s="23">
        <v>9683.73</v>
      </c>
      <c r="G154" s="24">
        <v>7262.64</v>
      </c>
      <c r="H154" s="24">
        <v>2421.09</v>
      </c>
      <c r="I154" s="23">
        <v>807.03</v>
      </c>
      <c r="J154" s="83">
        <v>920.85</v>
      </c>
      <c r="K154" s="39">
        <v>753</v>
      </c>
      <c r="L154" s="22">
        <v>8389.29</v>
      </c>
      <c r="M154" s="40">
        <f t="shared" si="23"/>
        <v>15.5129539671524</v>
      </c>
      <c r="N154" s="24">
        <v>1341.27</v>
      </c>
      <c r="O154" s="39">
        <f t="shared" si="30"/>
        <v>45.6556442417332</v>
      </c>
      <c r="P154" s="43">
        <v>1328.67</v>
      </c>
      <c r="Q154" s="39">
        <f t="shared" si="32"/>
        <v>76.4501992031873</v>
      </c>
      <c r="R154" s="22">
        <v>1</v>
      </c>
      <c r="S154" s="48">
        <f t="shared" si="29"/>
        <v>13.2867</v>
      </c>
    </row>
    <row r="155" ht="21.35" hidden="1" customHeight="1" spans="1:19">
      <c r="A155" s="74">
        <v>148</v>
      </c>
      <c r="B155" s="75" t="s">
        <v>183</v>
      </c>
      <c r="C155" s="74" t="s">
        <v>21</v>
      </c>
      <c r="D155" s="74" t="s">
        <v>24</v>
      </c>
      <c r="E155" s="22">
        <v>1250</v>
      </c>
      <c r="F155" s="23">
        <v>2011.754</v>
      </c>
      <c r="G155" s="24">
        <v>1498.316</v>
      </c>
      <c r="H155" s="24">
        <v>509.424</v>
      </c>
      <c r="I155" s="23">
        <v>171.146</v>
      </c>
      <c r="J155" s="83">
        <v>171.79</v>
      </c>
      <c r="K155" s="39">
        <v>168.054</v>
      </c>
      <c r="L155" s="22">
        <v>1235.25</v>
      </c>
      <c r="M155" s="40">
        <f t="shared" si="23"/>
        <v>-17.5574444910152</v>
      </c>
      <c r="N155" s="24">
        <v>180.006</v>
      </c>
      <c r="O155" s="39">
        <f t="shared" si="30"/>
        <v>4.78258338669306</v>
      </c>
      <c r="P155" s="39">
        <v>176.136</v>
      </c>
      <c r="Q155" s="39">
        <f t="shared" si="32"/>
        <v>4.8091684815595</v>
      </c>
      <c r="R155" s="22">
        <v>1</v>
      </c>
      <c r="S155" s="48">
        <f t="shared" si="29"/>
        <v>1.76136</v>
      </c>
    </row>
    <row r="156" ht="21.35" hidden="1" customHeight="1" spans="1:20">
      <c r="A156" s="74">
        <v>149</v>
      </c>
      <c r="B156" s="75" t="s">
        <v>184</v>
      </c>
      <c r="C156" s="74" t="s">
        <v>50</v>
      </c>
      <c r="D156" s="74" t="s">
        <v>22</v>
      </c>
      <c r="E156" s="22" t="s">
        <v>185</v>
      </c>
      <c r="F156" s="23">
        <v>15396.372</v>
      </c>
      <c r="G156" s="24">
        <v>8231.752</v>
      </c>
      <c r="H156" s="24">
        <v>7164.62</v>
      </c>
      <c r="I156" s="23">
        <v>2388.20666666667</v>
      </c>
      <c r="J156" s="83">
        <v>2130.068</v>
      </c>
      <c r="K156" s="39">
        <v>2644.44</v>
      </c>
      <c r="L156" s="22">
        <v>8275.012</v>
      </c>
      <c r="M156" s="40">
        <f t="shared" si="23"/>
        <v>0.525526036255711</v>
      </c>
      <c r="N156" s="24">
        <v>111.792</v>
      </c>
      <c r="O156" s="39">
        <f t="shared" si="30"/>
        <v>-94.7517168465983</v>
      </c>
      <c r="P156" s="43">
        <v>1608</v>
      </c>
      <c r="Q156" s="39">
        <f t="shared" si="32"/>
        <v>-39.19317511458</v>
      </c>
      <c r="R156" s="22">
        <v>1</v>
      </c>
      <c r="S156" s="48">
        <f t="shared" si="29"/>
        <v>16.08</v>
      </c>
      <c r="T156" s="103"/>
    </row>
    <row r="157" ht="21.35" hidden="1" customHeight="1" spans="1:19">
      <c r="A157" s="74">
        <v>150</v>
      </c>
      <c r="B157" s="89" t="s">
        <v>186</v>
      </c>
      <c r="C157" s="74" t="s">
        <v>47</v>
      </c>
      <c r="D157" s="90" t="s">
        <v>163</v>
      </c>
      <c r="E157" s="91">
        <v>117000</v>
      </c>
      <c r="F157" s="92">
        <v>5652</v>
      </c>
      <c r="G157" s="92">
        <v>4895</v>
      </c>
      <c r="H157" s="92">
        <v>758</v>
      </c>
      <c r="I157" s="92">
        <v>253</v>
      </c>
      <c r="J157" s="92">
        <v>215</v>
      </c>
      <c r="K157" s="100">
        <v>248.468</v>
      </c>
      <c r="L157" s="92">
        <v>3106</v>
      </c>
      <c r="M157" s="40">
        <f t="shared" si="23"/>
        <v>-36.5474974463739</v>
      </c>
      <c r="N157" s="24">
        <v>136</v>
      </c>
      <c r="O157" s="39">
        <f t="shared" si="30"/>
        <v>-36.7441860465116</v>
      </c>
      <c r="P157" s="100">
        <v>126.478</v>
      </c>
      <c r="Q157" s="39">
        <f t="shared" si="32"/>
        <v>-49.0968655923499</v>
      </c>
      <c r="R157" s="22">
        <v>1</v>
      </c>
      <c r="S157" s="48">
        <f t="shared" si="29"/>
        <v>1.26478</v>
      </c>
    </row>
    <row r="158" s="59" customFormat="1" ht="21.35" hidden="1" customHeight="1" spans="1:20">
      <c r="A158" s="74">
        <v>151</v>
      </c>
      <c r="B158" s="75" t="s">
        <v>187</v>
      </c>
      <c r="C158" s="74" t="s">
        <v>31</v>
      </c>
      <c r="D158" s="74" t="s">
        <v>22</v>
      </c>
      <c r="E158" s="22">
        <v>92500</v>
      </c>
      <c r="F158" s="24">
        <v>39903</v>
      </c>
      <c r="G158" s="24">
        <v>31393</v>
      </c>
      <c r="H158" s="24">
        <f t="shared" ref="H158:H160" si="33">F158-G158</f>
        <v>8510</v>
      </c>
      <c r="I158" s="24">
        <v>2837</v>
      </c>
      <c r="J158" s="24">
        <v>3236</v>
      </c>
      <c r="K158" s="39">
        <v>2877.36</v>
      </c>
      <c r="L158" s="24">
        <v>35911.108</v>
      </c>
      <c r="M158" s="40">
        <f t="shared" si="23"/>
        <v>14.3920874080209</v>
      </c>
      <c r="N158" s="24">
        <v>3361</v>
      </c>
      <c r="O158" s="39">
        <f t="shared" si="30"/>
        <v>3.8627935723115</v>
      </c>
      <c r="P158" s="39">
        <v>4317.02</v>
      </c>
      <c r="Q158" s="39">
        <f t="shared" si="32"/>
        <v>50.0340589985264</v>
      </c>
      <c r="R158" s="22">
        <v>1</v>
      </c>
      <c r="S158" s="48">
        <f t="shared" si="29"/>
        <v>43.1702</v>
      </c>
      <c r="T158" s="5"/>
    </row>
    <row r="159" s="59" customFormat="1" ht="21.35" hidden="1" customHeight="1" spans="1:20">
      <c r="A159" s="74">
        <v>152</v>
      </c>
      <c r="B159" s="75" t="s">
        <v>188</v>
      </c>
      <c r="C159" s="74" t="s">
        <v>50</v>
      </c>
      <c r="D159" s="74" t="s">
        <v>141</v>
      </c>
      <c r="E159" s="22">
        <v>34500</v>
      </c>
      <c r="F159" s="24">
        <v>26957</v>
      </c>
      <c r="G159" s="24">
        <v>19191</v>
      </c>
      <c r="H159" s="24">
        <f t="shared" si="33"/>
        <v>7766</v>
      </c>
      <c r="I159" s="24">
        <v>2780</v>
      </c>
      <c r="J159" s="24">
        <v>2542.32</v>
      </c>
      <c r="K159" s="39">
        <v>2563.44</v>
      </c>
      <c r="L159" s="24">
        <v>19004.39</v>
      </c>
      <c r="M159" s="40">
        <f t="shared" si="23"/>
        <v>-0.972382887811998</v>
      </c>
      <c r="N159" s="24">
        <v>2842</v>
      </c>
      <c r="O159" s="39">
        <f t="shared" si="30"/>
        <v>11.7876585166305</v>
      </c>
      <c r="P159" s="39">
        <v>2921</v>
      </c>
      <c r="Q159" s="39">
        <f t="shared" si="32"/>
        <v>13.9484442780014</v>
      </c>
      <c r="R159" s="22">
        <v>1</v>
      </c>
      <c r="S159" s="48">
        <f t="shared" si="29"/>
        <v>29.21</v>
      </c>
      <c r="T159" s="5"/>
    </row>
    <row r="160" s="59" customFormat="1" ht="21.35" hidden="1" customHeight="1" spans="1:20">
      <c r="A160" s="74">
        <v>153</v>
      </c>
      <c r="B160" s="75" t="s">
        <v>189</v>
      </c>
      <c r="C160" s="74" t="s">
        <v>62</v>
      </c>
      <c r="D160" s="74" t="s">
        <v>141</v>
      </c>
      <c r="E160" s="22">
        <v>73500</v>
      </c>
      <c r="F160" s="24">
        <v>43005.49</v>
      </c>
      <c r="G160" s="24">
        <v>30012.73</v>
      </c>
      <c r="H160" s="24">
        <f t="shared" si="33"/>
        <v>12992.76</v>
      </c>
      <c r="I160" s="24">
        <v>4330.92</v>
      </c>
      <c r="J160" s="24">
        <v>4385.04</v>
      </c>
      <c r="K160" s="39">
        <v>4283.4</v>
      </c>
      <c r="L160" s="24">
        <v>27851.12</v>
      </c>
      <c r="M160" s="40">
        <f t="shared" si="23"/>
        <v>-7.20231048625034</v>
      </c>
      <c r="N160" s="24">
        <v>4474.14</v>
      </c>
      <c r="O160" s="39">
        <f t="shared" si="30"/>
        <v>2.03190848886214</v>
      </c>
      <c r="P160" s="43">
        <v>4235.22</v>
      </c>
      <c r="Q160" s="39">
        <f t="shared" si="32"/>
        <v>-1.12480739599382</v>
      </c>
      <c r="R160" s="22">
        <v>1</v>
      </c>
      <c r="S160" s="48">
        <f t="shared" si="29"/>
        <v>42.3522</v>
      </c>
      <c r="T160" s="5"/>
    </row>
    <row r="161" s="58" customFormat="1" ht="21.35" hidden="1" customHeight="1" spans="1:20">
      <c r="A161" s="74">
        <v>154</v>
      </c>
      <c r="B161" s="75" t="s">
        <v>190</v>
      </c>
      <c r="C161" s="74" t="s">
        <v>27</v>
      </c>
      <c r="D161" s="74" t="s">
        <v>24</v>
      </c>
      <c r="E161" s="22">
        <v>7200</v>
      </c>
      <c r="F161" s="83">
        <v>1309.788</v>
      </c>
      <c r="G161" s="24">
        <v>941.904</v>
      </c>
      <c r="H161" s="24">
        <v>321.55</v>
      </c>
      <c r="I161" s="23">
        <v>107.183333333333</v>
      </c>
      <c r="J161" s="83">
        <v>129.352</v>
      </c>
      <c r="K161" s="39">
        <v>125</v>
      </c>
      <c r="L161" s="22">
        <v>1047.684</v>
      </c>
      <c r="M161" s="40">
        <f t="shared" si="23"/>
        <v>11.2304438668909</v>
      </c>
      <c r="N161" s="24">
        <v>128.232</v>
      </c>
      <c r="O161" s="39">
        <f t="shared" si="30"/>
        <v>-0.865854412765171</v>
      </c>
      <c r="P161" s="43">
        <v>136</v>
      </c>
      <c r="Q161" s="39">
        <f t="shared" si="32"/>
        <v>8.8</v>
      </c>
      <c r="R161" s="22">
        <v>1</v>
      </c>
      <c r="S161" s="48">
        <f t="shared" si="29"/>
        <v>1.36</v>
      </c>
      <c r="T161" s="84"/>
    </row>
    <row r="162" s="59" customFormat="1" ht="21.35" hidden="1" customHeight="1" spans="1:20">
      <c r="A162" s="74">
        <v>155</v>
      </c>
      <c r="B162" s="75" t="s">
        <v>191</v>
      </c>
      <c r="C162" s="74" t="s">
        <v>47</v>
      </c>
      <c r="D162" s="74" t="s">
        <v>43</v>
      </c>
      <c r="E162" s="22">
        <v>44000</v>
      </c>
      <c r="F162" s="24">
        <v>19901.67</v>
      </c>
      <c r="G162" s="24">
        <v>14224.34</v>
      </c>
      <c r="H162" s="24">
        <f t="shared" ref="H162:H167" si="34">F162-G162</f>
        <v>5677.33</v>
      </c>
      <c r="I162" s="24">
        <v>1892.45</v>
      </c>
      <c r="J162" s="24">
        <v>1746.31</v>
      </c>
      <c r="K162" s="39">
        <v>1903.15</v>
      </c>
      <c r="L162" s="24">
        <v>11569</v>
      </c>
      <c r="M162" s="40">
        <f t="shared" si="23"/>
        <v>-18.6675796557169</v>
      </c>
      <c r="N162" s="24">
        <v>1345.25</v>
      </c>
      <c r="O162" s="39">
        <f t="shared" si="30"/>
        <v>-22.9661400324112</v>
      </c>
      <c r="P162" s="39">
        <v>2453.95</v>
      </c>
      <c r="Q162" s="39">
        <f t="shared" si="32"/>
        <v>28.9414917373827</v>
      </c>
      <c r="R162" s="22">
        <v>1</v>
      </c>
      <c r="S162" s="48">
        <f t="shared" si="29"/>
        <v>24.5395</v>
      </c>
      <c r="T162" s="5"/>
    </row>
    <row r="163" s="59" customFormat="1" ht="21.35" hidden="1" customHeight="1" spans="1:20">
      <c r="A163" s="74">
        <v>156</v>
      </c>
      <c r="B163" s="75" t="s">
        <v>192</v>
      </c>
      <c r="C163" s="74" t="s">
        <v>31</v>
      </c>
      <c r="D163" s="74" t="s">
        <v>22</v>
      </c>
      <c r="E163" s="22">
        <v>87500</v>
      </c>
      <c r="F163" s="24">
        <v>20885</v>
      </c>
      <c r="G163" s="24">
        <v>15305</v>
      </c>
      <c r="H163" s="24">
        <f t="shared" si="34"/>
        <v>5580</v>
      </c>
      <c r="I163" s="24">
        <v>1860.254</v>
      </c>
      <c r="J163" s="24">
        <v>2012</v>
      </c>
      <c r="K163" s="39">
        <v>1794.474</v>
      </c>
      <c r="L163" s="24">
        <v>12599.202</v>
      </c>
      <c r="M163" s="40">
        <f t="shared" si="23"/>
        <v>-17.6791767396276</v>
      </c>
      <c r="N163" s="24">
        <v>947</v>
      </c>
      <c r="O163" s="39">
        <f t="shared" si="30"/>
        <v>-52.9324055666004</v>
      </c>
      <c r="P163" s="39">
        <v>1618.425</v>
      </c>
      <c r="Q163" s="39">
        <f t="shared" si="32"/>
        <v>-9.81061859909923</v>
      </c>
      <c r="R163" s="22">
        <v>1</v>
      </c>
      <c r="S163" s="48">
        <f t="shared" si="29"/>
        <v>16.18425</v>
      </c>
      <c r="T163" s="5"/>
    </row>
    <row r="164" s="59" customFormat="1" ht="21.35" hidden="1" customHeight="1" spans="1:20">
      <c r="A164" s="74">
        <v>157</v>
      </c>
      <c r="B164" s="75" t="s">
        <v>193</v>
      </c>
      <c r="C164" s="74" t="s">
        <v>21</v>
      </c>
      <c r="D164" s="74" t="s">
        <v>24</v>
      </c>
      <c r="E164" s="22">
        <v>12500</v>
      </c>
      <c r="F164" s="24">
        <v>5290.3644</v>
      </c>
      <c r="G164" s="24">
        <v>3896.0694</v>
      </c>
      <c r="H164" s="24">
        <v>1394.295</v>
      </c>
      <c r="I164" s="24">
        <v>465</v>
      </c>
      <c r="J164" s="24">
        <v>408.87</v>
      </c>
      <c r="K164" s="39">
        <v>489.561</v>
      </c>
      <c r="L164" s="24">
        <v>3252.564</v>
      </c>
      <c r="M164" s="40">
        <f t="shared" si="23"/>
        <v>-16.516784839613</v>
      </c>
      <c r="N164" s="24">
        <v>251.286</v>
      </c>
      <c r="O164" s="39">
        <f t="shared" si="30"/>
        <v>-38.5413456599897</v>
      </c>
      <c r="P164" s="39">
        <v>258.741</v>
      </c>
      <c r="Q164" s="39">
        <f t="shared" si="32"/>
        <v>-47.1483635338599</v>
      </c>
      <c r="R164" s="22">
        <v>1</v>
      </c>
      <c r="S164" s="48">
        <f t="shared" si="29"/>
        <v>2.58741</v>
      </c>
      <c r="T164" s="5"/>
    </row>
    <row r="165" s="59" customFormat="1" ht="21.35" hidden="1" customHeight="1" spans="1:20">
      <c r="A165" s="74">
        <v>158</v>
      </c>
      <c r="B165" s="75" t="s">
        <v>194</v>
      </c>
      <c r="C165" s="74" t="s">
        <v>31</v>
      </c>
      <c r="D165" s="74" t="s">
        <v>24</v>
      </c>
      <c r="E165" s="22">
        <v>20000</v>
      </c>
      <c r="F165" s="24">
        <v>6172</v>
      </c>
      <c r="G165" s="24">
        <v>5620</v>
      </c>
      <c r="H165" s="24">
        <f t="shared" si="34"/>
        <v>552</v>
      </c>
      <c r="I165" s="24">
        <v>184</v>
      </c>
      <c r="J165" s="24">
        <v>551</v>
      </c>
      <c r="K165" s="39">
        <v>854.48</v>
      </c>
      <c r="L165" s="24">
        <v>3961.3552</v>
      </c>
      <c r="M165" s="40">
        <f t="shared" si="23"/>
        <v>-29.5132526690391</v>
      </c>
      <c r="N165" s="24">
        <v>333</v>
      </c>
      <c r="O165" s="39">
        <f t="shared" si="30"/>
        <v>-39.5644283121597</v>
      </c>
      <c r="P165" s="39">
        <v>547.48</v>
      </c>
      <c r="Q165" s="39">
        <f t="shared" si="32"/>
        <v>-35.9282838685516</v>
      </c>
      <c r="R165" s="22">
        <v>1</v>
      </c>
      <c r="S165" s="48">
        <f t="shared" si="29"/>
        <v>5.4748</v>
      </c>
      <c r="T165" s="5"/>
    </row>
    <row r="166" s="59" customFormat="1" ht="21.35" hidden="1" customHeight="1" spans="1:20">
      <c r="A166" s="74">
        <v>159</v>
      </c>
      <c r="B166" s="75" t="s">
        <v>195</v>
      </c>
      <c r="C166" s="74" t="s">
        <v>50</v>
      </c>
      <c r="D166" s="74" t="s">
        <v>48</v>
      </c>
      <c r="E166" s="22">
        <v>8750</v>
      </c>
      <c r="F166" s="24">
        <v>4053</v>
      </c>
      <c r="G166" s="24">
        <v>3081</v>
      </c>
      <c r="H166" s="24">
        <f t="shared" si="34"/>
        <v>972</v>
      </c>
      <c r="I166" s="24">
        <v>338.05</v>
      </c>
      <c r="J166" s="24">
        <v>397</v>
      </c>
      <c r="K166" s="39">
        <v>297.766</v>
      </c>
      <c r="L166" s="24">
        <v>2262.808</v>
      </c>
      <c r="M166" s="40">
        <f t="shared" si="23"/>
        <v>-26.556053229471</v>
      </c>
      <c r="N166" s="24">
        <v>0</v>
      </c>
      <c r="O166" s="39">
        <f t="shared" si="30"/>
        <v>-100</v>
      </c>
      <c r="P166" s="39">
        <v>281.148</v>
      </c>
      <c r="Q166" s="39">
        <f t="shared" si="32"/>
        <v>-5.58089237857915</v>
      </c>
      <c r="R166" s="22">
        <v>1</v>
      </c>
      <c r="S166" s="48">
        <f t="shared" si="29"/>
        <v>2.81148</v>
      </c>
      <c r="T166" s="5"/>
    </row>
    <row r="167" s="59" customFormat="1" ht="21.35" hidden="1" customHeight="1" spans="1:20">
      <c r="A167" s="74">
        <v>160</v>
      </c>
      <c r="B167" s="75" t="s">
        <v>196</v>
      </c>
      <c r="C167" s="74" t="s">
        <v>47</v>
      </c>
      <c r="D167" s="74" t="s">
        <v>48</v>
      </c>
      <c r="E167" s="22">
        <v>10430</v>
      </c>
      <c r="F167" s="24">
        <v>4581</v>
      </c>
      <c r="G167" s="24">
        <v>3407</v>
      </c>
      <c r="H167" s="24">
        <f t="shared" si="34"/>
        <v>1174</v>
      </c>
      <c r="I167" s="24">
        <v>392</v>
      </c>
      <c r="J167" s="24">
        <v>502</v>
      </c>
      <c r="K167" s="39">
        <v>248.0163</v>
      </c>
      <c r="L167" s="24">
        <v>853.3686</v>
      </c>
      <c r="M167" s="40">
        <f t="shared" si="23"/>
        <v>-74.9524919283827</v>
      </c>
      <c r="N167" s="24">
        <v>0</v>
      </c>
      <c r="O167" s="39">
        <f t="shared" si="30"/>
        <v>-100</v>
      </c>
      <c r="P167" s="39">
        <v>82.299</v>
      </c>
      <c r="Q167" s="39">
        <f t="shared" si="32"/>
        <v>-66.8171003276801</v>
      </c>
      <c r="R167" s="22">
        <v>1</v>
      </c>
      <c r="S167" s="48">
        <f t="shared" si="29"/>
        <v>0.82299</v>
      </c>
      <c r="T167" s="5"/>
    </row>
    <row r="168" s="60" customFormat="1" ht="21.35" hidden="1" customHeight="1" spans="1:20">
      <c r="A168" s="93" t="s">
        <v>199</v>
      </c>
      <c r="B168" s="94"/>
      <c r="C168" s="94"/>
      <c r="D168" s="94"/>
      <c r="E168" s="95"/>
      <c r="F168" s="24">
        <f t="shared" ref="F168:L168" si="35">SUM(F8:F167)</f>
        <v>3465580.942378</v>
      </c>
      <c r="G168" s="24">
        <f t="shared" si="35"/>
        <v>2663579.290778</v>
      </c>
      <c r="H168" s="24">
        <f t="shared" si="35"/>
        <v>857848.2428</v>
      </c>
      <c r="I168" s="24">
        <f t="shared" si="35"/>
        <v>319893.254167</v>
      </c>
      <c r="J168" s="24">
        <f t="shared" si="35"/>
        <v>312056.8865</v>
      </c>
      <c r="K168" s="24">
        <f t="shared" si="35"/>
        <v>309097.1027</v>
      </c>
      <c r="L168" s="24">
        <f t="shared" si="35"/>
        <v>2704529.2757</v>
      </c>
      <c r="M168" s="40">
        <f t="shared" si="23"/>
        <v>1.53740438904069</v>
      </c>
      <c r="N168" s="24">
        <f>SUM(N8:N167)</f>
        <v>320516.5987</v>
      </c>
      <c r="O168" s="39">
        <f t="shared" si="30"/>
        <v>2.71095193407952</v>
      </c>
      <c r="P168" s="39">
        <f>SUM(P8:P167)</f>
        <v>320111.2022</v>
      </c>
      <c r="Q168" s="39">
        <f t="shared" si="32"/>
        <v>3.56331373014837</v>
      </c>
      <c r="R168" s="24" t="s">
        <v>75</v>
      </c>
      <c r="S168" s="48">
        <f t="shared" si="29"/>
        <v>3201.112022</v>
      </c>
      <c r="T168" s="104"/>
    </row>
    <row r="169" s="60" customFormat="1" ht="21.35" hidden="1" customHeight="1" spans="1:20">
      <c r="A169" s="75" t="s">
        <v>200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104"/>
    </row>
    <row r="170" s="61" customFormat="1" ht="21.35" customHeight="1" spans="1:20">
      <c r="A170" s="74">
        <v>1</v>
      </c>
      <c r="B170" s="75" t="s">
        <v>206</v>
      </c>
      <c r="C170" s="74" t="s">
        <v>18</v>
      </c>
      <c r="D170" s="74" t="s">
        <v>22</v>
      </c>
      <c r="E170" s="22">
        <v>50000</v>
      </c>
      <c r="F170" s="24">
        <v>13985</v>
      </c>
      <c r="G170" s="23">
        <v>13985</v>
      </c>
      <c r="H170" s="24">
        <f t="shared" ref="H170:H174" si="36">F170-G170</f>
        <v>0</v>
      </c>
      <c r="I170" s="24">
        <v>0</v>
      </c>
      <c r="J170" s="24">
        <v>0</v>
      </c>
      <c r="K170" s="43">
        <v>0</v>
      </c>
      <c r="L170" s="24">
        <v>1425</v>
      </c>
      <c r="M170" s="40">
        <f>(L170-G170)/G170*100</f>
        <v>-89.8105112620665</v>
      </c>
      <c r="N170" s="24">
        <v>1131</v>
      </c>
      <c r="O170" s="39" t="s">
        <v>75</v>
      </c>
      <c r="P170" s="26">
        <v>1104.224</v>
      </c>
      <c r="Q170" s="39" t="s">
        <v>75</v>
      </c>
      <c r="R170" s="22">
        <v>3</v>
      </c>
      <c r="S170" s="48">
        <f>P170*0.03</f>
        <v>33.12672</v>
      </c>
      <c r="T170" s="5"/>
    </row>
    <row r="171" s="61" customFormat="1" ht="21.35" customHeight="1" spans="1:20">
      <c r="A171" s="74">
        <v>2</v>
      </c>
      <c r="B171" s="75" t="s">
        <v>207</v>
      </c>
      <c r="C171" s="74" t="s">
        <v>27</v>
      </c>
      <c r="D171" s="74" t="s">
        <v>22</v>
      </c>
      <c r="E171" s="22">
        <v>8000</v>
      </c>
      <c r="F171" s="24">
        <v>655.732</v>
      </c>
      <c r="G171" s="24">
        <v>436.8</v>
      </c>
      <c r="H171" s="24">
        <v>217</v>
      </c>
      <c r="I171" s="24">
        <v>72</v>
      </c>
      <c r="J171" s="24">
        <v>24.878</v>
      </c>
      <c r="K171" s="39">
        <v>116</v>
      </c>
      <c r="L171" s="24">
        <v>28.168</v>
      </c>
      <c r="M171" s="40">
        <f t="shared" ref="M171:M186" si="37">(L171-G171)/G171*100</f>
        <v>-93.551282051282</v>
      </c>
      <c r="N171" s="24">
        <v>138.586</v>
      </c>
      <c r="O171" s="39">
        <f t="shared" ref="O171:O186" si="38">(N171-J171)/J171*100</f>
        <v>457.062464828362</v>
      </c>
      <c r="P171" s="24">
        <v>99.268</v>
      </c>
      <c r="Q171" s="39">
        <f t="shared" ref="Q171:Q180" si="39">(P171-K171)/K171*100</f>
        <v>-14.4241379310345</v>
      </c>
      <c r="R171" s="22">
        <v>3</v>
      </c>
      <c r="S171" s="48">
        <f t="shared" ref="S171:S184" si="40">P171*0.03</f>
        <v>2.97804</v>
      </c>
      <c r="T171" s="5"/>
    </row>
    <row r="172" s="61" customFormat="1" ht="21.35" customHeight="1" spans="1:20">
      <c r="A172" s="74">
        <v>3</v>
      </c>
      <c r="B172" s="75" t="s">
        <v>208</v>
      </c>
      <c r="C172" s="74" t="s">
        <v>62</v>
      </c>
      <c r="D172" s="74" t="s">
        <v>24</v>
      </c>
      <c r="E172" s="22">
        <v>16000</v>
      </c>
      <c r="F172" s="24">
        <v>5406.39</v>
      </c>
      <c r="G172" s="24">
        <v>3972.87</v>
      </c>
      <c r="H172" s="24">
        <f t="shared" si="36"/>
        <v>1433.52</v>
      </c>
      <c r="I172" s="24">
        <v>478</v>
      </c>
      <c r="J172" s="24">
        <v>426.03</v>
      </c>
      <c r="K172" s="39">
        <v>484</v>
      </c>
      <c r="L172" s="24">
        <v>3396.096</v>
      </c>
      <c r="M172" s="40">
        <f t="shared" si="37"/>
        <v>-14.5178170944431</v>
      </c>
      <c r="N172" s="24">
        <v>376.86</v>
      </c>
      <c r="O172" s="39">
        <f t="shared" si="38"/>
        <v>-11.5414407436096</v>
      </c>
      <c r="P172" s="24">
        <v>399.96</v>
      </c>
      <c r="Q172" s="39">
        <f t="shared" si="39"/>
        <v>-17.3636363636364</v>
      </c>
      <c r="R172" s="22">
        <v>3</v>
      </c>
      <c r="S172" s="48">
        <f t="shared" si="40"/>
        <v>11.9988</v>
      </c>
      <c r="T172" s="5"/>
    </row>
    <row r="173" s="61" customFormat="1" ht="21.35" customHeight="1" spans="1:20">
      <c r="A173" s="74">
        <v>4</v>
      </c>
      <c r="B173" s="75" t="s">
        <v>209</v>
      </c>
      <c r="C173" s="74" t="s">
        <v>50</v>
      </c>
      <c r="D173" s="74" t="s">
        <v>22</v>
      </c>
      <c r="E173" s="22">
        <v>10000</v>
      </c>
      <c r="F173" s="24">
        <v>4264.93</v>
      </c>
      <c r="G173" s="24">
        <v>2965.48</v>
      </c>
      <c r="H173" s="24">
        <f t="shared" si="36"/>
        <v>1299.45</v>
      </c>
      <c r="I173" s="24">
        <v>433.15</v>
      </c>
      <c r="J173" s="24">
        <v>457</v>
      </c>
      <c r="K173" s="39">
        <v>387</v>
      </c>
      <c r="L173" s="24">
        <v>2290</v>
      </c>
      <c r="M173" s="40">
        <f t="shared" si="37"/>
        <v>-22.7781000040466</v>
      </c>
      <c r="N173" s="24">
        <v>433</v>
      </c>
      <c r="O173" s="39">
        <f t="shared" si="38"/>
        <v>-5.25164113785558</v>
      </c>
      <c r="P173" s="26">
        <v>105</v>
      </c>
      <c r="Q173" s="39">
        <f t="shared" si="39"/>
        <v>-72.8682170542636</v>
      </c>
      <c r="R173" s="22">
        <v>3</v>
      </c>
      <c r="S173" s="48">
        <f t="shared" si="40"/>
        <v>3.15</v>
      </c>
      <c r="T173" s="5"/>
    </row>
    <row r="174" s="61" customFormat="1" ht="21.35" customHeight="1" spans="1:20">
      <c r="A174" s="74">
        <v>5</v>
      </c>
      <c r="B174" s="75" t="s">
        <v>210</v>
      </c>
      <c r="C174" s="74" t="s">
        <v>47</v>
      </c>
      <c r="D174" s="74" t="s">
        <v>22</v>
      </c>
      <c r="E174" s="22">
        <v>80000</v>
      </c>
      <c r="F174" s="24">
        <v>34201.2058</v>
      </c>
      <c r="G174" s="24">
        <v>26212.8298</v>
      </c>
      <c r="H174" s="24">
        <f t="shared" si="36"/>
        <v>7988.376</v>
      </c>
      <c r="I174" s="24">
        <v>2662</v>
      </c>
      <c r="J174" s="24">
        <v>2676</v>
      </c>
      <c r="K174" s="39">
        <v>2553.936</v>
      </c>
      <c r="L174" s="24">
        <v>23227.8156</v>
      </c>
      <c r="M174" s="40">
        <f t="shared" si="37"/>
        <v>-11.3876076057992</v>
      </c>
      <c r="N174" s="24">
        <v>2676.608</v>
      </c>
      <c r="O174" s="39">
        <f t="shared" si="38"/>
        <v>0.022720478325866</v>
      </c>
      <c r="P174" s="24">
        <v>2614</v>
      </c>
      <c r="Q174" s="39">
        <f t="shared" si="39"/>
        <v>2.35182087569931</v>
      </c>
      <c r="R174" s="22">
        <v>3</v>
      </c>
      <c r="S174" s="48">
        <f t="shared" si="40"/>
        <v>78.42</v>
      </c>
      <c r="T174" s="5"/>
    </row>
    <row r="175" s="61" customFormat="1" ht="21.35" customHeight="1" spans="1:20">
      <c r="A175" s="74">
        <v>6</v>
      </c>
      <c r="B175" s="75" t="s">
        <v>211</v>
      </c>
      <c r="C175" s="74" t="s">
        <v>62</v>
      </c>
      <c r="D175" s="74" t="s">
        <v>24</v>
      </c>
      <c r="E175" s="22">
        <v>16000</v>
      </c>
      <c r="F175" s="24">
        <v>5030.34</v>
      </c>
      <c r="G175" s="24">
        <v>3463.712</v>
      </c>
      <c r="H175" s="24">
        <v>1566.628</v>
      </c>
      <c r="I175" s="24">
        <v>522.209333333332</v>
      </c>
      <c r="J175" s="24">
        <v>475.719999999994</v>
      </c>
      <c r="K175" s="39">
        <v>555</v>
      </c>
      <c r="L175" s="24">
        <v>2782.024</v>
      </c>
      <c r="M175" s="40">
        <f t="shared" si="37"/>
        <v>-19.6808510638298</v>
      </c>
      <c r="N175" s="24">
        <v>454.076</v>
      </c>
      <c r="O175" s="39">
        <f t="shared" si="38"/>
        <v>-4.54973513831545</v>
      </c>
      <c r="P175" s="26">
        <v>459.928</v>
      </c>
      <c r="Q175" s="39">
        <f t="shared" si="39"/>
        <v>-17.1300900900901</v>
      </c>
      <c r="R175" s="22">
        <v>3</v>
      </c>
      <c r="S175" s="48">
        <f t="shared" si="40"/>
        <v>13.79784</v>
      </c>
      <c r="T175" s="5"/>
    </row>
    <row r="176" s="61" customFormat="1" ht="21.35" customHeight="1" spans="1:20">
      <c r="A176" s="74">
        <v>7</v>
      </c>
      <c r="B176" s="75" t="s">
        <v>212</v>
      </c>
      <c r="C176" s="74" t="s">
        <v>18</v>
      </c>
      <c r="D176" s="74" t="s">
        <v>28</v>
      </c>
      <c r="E176" s="22">
        <v>7400</v>
      </c>
      <c r="F176" s="24">
        <v>6599</v>
      </c>
      <c r="G176" s="23">
        <v>5081</v>
      </c>
      <c r="H176" s="24">
        <f t="shared" ref="H176:H179" si="41">F176-G176</f>
        <v>1518</v>
      </c>
      <c r="I176" s="24">
        <v>506</v>
      </c>
      <c r="J176" s="24">
        <v>696</v>
      </c>
      <c r="K176" s="43">
        <v>692.8883</v>
      </c>
      <c r="L176" s="24">
        <v>4418</v>
      </c>
      <c r="M176" s="40">
        <f t="shared" si="37"/>
        <v>-13.0486124778587</v>
      </c>
      <c r="N176" s="24">
        <v>580</v>
      </c>
      <c r="O176" s="39">
        <f t="shared" si="38"/>
        <v>-16.6666666666667</v>
      </c>
      <c r="P176" s="26">
        <v>727.6444</v>
      </c>
      <c r="Q176" s="39">
        <f t="shared" si="39"/>
        <v>5.01611875969042</v>
      </c>
      <c r="R176" s="22">
        <v>3</v>
      </c>
      <c r="S176" s="48">
        <f t="shared" si="40"/>
        <v>21.829332</v>
      </c>
      <c r="T176" s="5"/>
    </row>
    <row r="177" s="61" customFormat="1" ht="21.35" customHeight="1" spans="1:20">
      <c r="A177" s="74">
        <v>8</v>
      </c>
      <c r="B177" s="75" t="s">
        <v>213</v>
      </c>
      <c r="C177" s="74" t="s">
        <v>87</v>
      </c>
      <c r="D177" s="74" t="s">
        <v>28</v>
      </c>
      <c r="E177" s="22">
        <v>24000</v>
      </c>
      <c r="F177" s="24">
        <v>23349</v>
      </c>
      <c r="G177" s="24">
        <v>18160</v>
      </c>
      <c r="H177" s="24">
        <f t="shared" si="41"/>
        <v>5189</v>
      </c>
      <c r="I177" s="24">
        <f>F177/3</f>
        <v>7783</v>
      </c>
      <c r="J177" s="24">
        <v>2312</v>
      </c>
      <c r="K177" s="39">
        <v>811</v>
      </c>
      <c r="L177" s="24">
        <v>0</v>
      </c>
      <c r="M177" s="40">
        <f t="shared" si="37"/>
        <v>-100</v>
      </c>
      <c r="N177" s="24">
        <v>889</v>
      </c>
      <c r="O177" s="39">
        <f t="shared" si="38"/>
        <v>-61.5484429065744</v>
      </c>
      <c r="P177" s="24">
        <v>993</v>
      </c>
      <c r="Q177" s="39">
        <f t="shared" si="39"/>
        <v>22.4414303329223</v>
      </c>
      <c r="R177" s="22">
        <v>3</v>
      </c>
      <c r="S177" s="48">
        <f t="shared" si="40"/>
        <v>29.79</v>
      </c>
      <c r="T177" s="5"/>
    </row>
    <row r="178" s="61" customFormat="1" ht="21.35" customHeight="1" spans="1:20">
      <c r="A178" s="74">
        <v>9</v>
      </c>
      <c r="B178" s="75" t="s">
        <v>214</v>
      </c>
      <c r="C178" s="74" t="s">
        <v>27</v>
      </c>
      <c r="D178" s="74" t="s">
        <v>28</v>
      </c>
      <c r="E178" s="22">
        <v>28250</v>
      </c>
      <c r="F178" s="24">
        <v>25355.088</v>
      </c>
      <c r="G178" s="24">
        <v>18360</v>
      </c>
      <c r="H178" s="24">
        <v>6995.088</v>
      </c>
      <c r="I178" s="24">
        <v>2331</v>
      </c>
      <c r="J178" s="24">
        <v>1855.744</v>
      </c>
      <c r="K178" s="39">
        <v>2576</v>
      </c>
      <c r="L178" s="24">
        <v>12775.664</v>
      </c>
      <c r="M178" s="40">
        <f t="shared" si="37"/>
        <v>-30.4157734204793</v>
      </c>
      <c r="N178" s="24">
        <v>1979.12</v>
      </c>
      <c r="O178" s="39">
        <f t="shared" si="38"/>
        <v>6.64833080424886</v>
      </c>
      <c r="P178" s="24">
        <v>1205</v>
      </c>
      <c r="Q178" s="39">
        <f t="shared" si="39"/>
        <v>-53.222049689441</v>
      </c>
      <c r="R178" s="22">
        <v>3</v>
      </c>
      <c r="S178" s="48">
        <f t="shared" si="40"/>
        <v>36.15</v>
      </c>
      <c r="T178" s="5"/>
    </row>
    <row r="179" s="61" customFormat="1" ht="21.35" customHeight="1" spans="1:20">
      <c r="A179" s="74">
        <v>10</v>
      </c>
      <c r="B179" s="75" t="s">
        <v>215</v>
      </c>
      <c r="C179" s="74" t="s">
        <v>50</v>
      </c>
      <c r="D179" s="74" t="s">
        <v>141</v>
      </c>
      <c r="E179" s="22">
        <v>9450</v>
      </c>
      <c r="F179" s="24">
        <v>6766</v>
      </c>
      <c r="G179" s="24">
        <v>5002</v>
      </c>
      <c r="H179" s="24">
        <f t="shared" si="41"/>
        <v>1764</v>
      </c>
      <c r="I179" s="24">
        <v>588</v>
      </c>
      <c r="J179" s="24">
        <v>600</v>
      </c>
      <c r="K179" s="39">
        <v>576</v>
      </c>
      <c r="L179" s="24">
        <v>2904</v>
      </c>
      <c r="M179" s="40">
        <f t="shared" si="37"/>
        <v>-41.9432227109156</v>
      </c>
      <c r="N179" s="24">
        <v>633</v>
      </c>
      <c r="O179" s="39">
        <f t="shared" si="38"/>
        <v>5.5</v>
      </c>
      <c r="P179" s="24">
        <v>614</v>
      </c>
      <c r="Q179" s="39">
        <f t="shared" si="39"/>
        <v>6.59722222222222</v>
      </c>
      <c r="R179" s="22">
        <v>3</v>
      </c>
      <c r="S179" s="48">
        <f t="shared" si="40"/>
        <v>18.42</v>
      </c>
      <c r="T179" s="5"/>
    </row>
    <row r="180" s="61" customFormat="1" ht="21.35" customHeight="1" spans="1:20">
      <c r="A180" s="74">
        <v>11</v>
      </c>
      <c r="B180" s="75" t="s">
        <v>216</v>
      </c>
      <c r="C180" s="74" t="s">
        <v>62</v>
      </c>
      <c r="D180" s="74" t="s">
        <v>141</v>
      </c>
      <c r="E180" s="22">
        <v>25000</v>
      </c>
      <c r="F180" s="24">
        <v>14071.512</v>
      </c>
      <c r="G180" s="24">
        <v>10342.794</v>
      </c>
      <c r="H180" s="24">
        <v>3728.71799999999</v>
      </c>
      <c r="I180" s="24">
        <v>1242.906</v>
      </c>
      <c r="J180" s="24">
        <v>1237.82399999999</v>
      </c>
      <c r="K180" s="39">
        <v>1230.81</v>
      </c>
      <c r="L180" s="24">
        <v>6860.658</v>
      </c>
      <c r="M180" s="40">
        <f t="shared" si="37"/>
        <v>-33.6672663112114</v>
      </c>
      <c r="N180" s="24">
        <v>1257.648</v>
      </c>
      <c r="O180" s="39">
        <f t="shared" si="38"/>
        <v>1.60152008686291</v>
      </c>
      <c r="P180" s="26">
        <v>1239.336</v>
      </c>
      <c r="Q180" s="39">
        <f t="shared" si="39"/>
        <v>0.69271455383041</v>
      </c>
      <c r="R180" s="22">
        <v>3</v>
      </c>
      <c r="S180" s="48">
        <f t="shared" si="40"/>
        <v>37.18008</v>
      </c>
      <c r="T180" s="5"/>
    </row>
    <row r="181" s="59" customFormat="1" ht="21.35" customHeight="1" spans="1:20">
      <c r="A181" s="74">
        <v>12</v>
      </c>
      <c r="B181" s="75" t="s">
        <v>217</v>
      </c>
      <c r="C181" s="74" t="s">
        <v>62</v>
      </c>
      <c r="D181" s="74" t="s">
        <v>141</v>
      </c>
      <c r="E181" s="22">
        <v>50000</v>
      </c>
      <c r="F181" s="24">
        <v>38097.9201</v>
      </c>
      <c r="G181" s="24">
        <v>28317.1666</v>
      </c>
      <c r="H181" s="24">
        <v>9780.7535</v>
      </c>
      <c r="I181" s="24">
        <v>3260.25116666667</v>
      </c>
      <c r="J181" s="24">
        <v>3249.6396</v>
      </c>
      <c r="K181" s="39">
        <v>0</v>
      </c>
      <c r="L181" s="24">
        <v>24705.6916</v>
      </c>
      <c r="M181" s="40">
        <f t="shared" si="37"/>
        <v>-12.7536594710009</v>
      </c>
      <c r="N181" s="24">
        <v>3264.7759</v>
      </c>
      <c r="O181" s="39">
        <f t="shared" si="38"/>
        <v>0.465783959550472</v>
      </c>
      <c r="P181" s="26">
        <v>2755.1248</v>
      </c>
      <c r="Q181" s="39" t="s">
        <v>75</v>
      </c>
      <c r="R181" s="22">
        <v>3</v>
      </c>
      <c r="S181" s="48">
        <f t="shared" si="40"/>
        <v>82.653744</v>
      </c>
      <c r="T181" s="5"/>
    </row>
    <row r="182" s="61" customFormat="1" ht="21.35" customHeight="1" spans="1:20">
      <c r="A182" s="74">
        <v>13</v>
      </c>
      <c r="B182" s="75" t="s">
        <v>218</v>
      </c>
      <c r="C182" s="74" t="s">
        <v>47</v>
      </c>
      <c r="D182" s="74" t="s">
        <v>48</v>
      </c>
      <c r="E182" s="22">
        <v>60000</v>
      </c>
      <c r="F182" s="24">
        <v>26815</v>
      </c>
      <c r="G182" s="24">
        <v>20258</v>
      </c>
      <c r="H182" s="24">
        <f>F182-G182</f>
        <v>6557</v>
      </c>
      <c r="I182" s="24">
        <v>2185.7966</v>
      </c>
      <c r="J182" s="24">
        <v>2547.6814</v>
      </c>
      <c r="K182" s="101">
        <v>1854.9182</v>
      </c>
      <c r="L182" s="24">
        <v>9641</v>
      </c>
      <c r="M182" s="40">
        <f t="shared" si="37"/>
        <v>-52.4089248691875</v>
      </c>
      <c r="N182" s="24">
        <v>1446.1314</v>
      </c>
      <c r="O182" s="39">
        <f t="shared" si="38"/>
        <v>-43.237352990841</v>
      </c>
      <c r="P182" s="24">
        <v>1544.224</v>
      </c>
      <c r="Q182" s="39">
        <f t="shared" ref="Q182:Q186" si="42">(P182-K182)/K182*100</f>
        <v>-16.7497520914939</v>
      </c>
      <c r="R182" s="22">
        <v>3</v>
      </c>
      <c r="S182" s="48">
        <f t="shared" si="40"/>
        <v>46.32672</v>
      </c>
      <c r="T182" s="5"/>
    </row>
    <row r="183" s="61" customFormat="1" ht="21.35" customHeight="1" spans="1:20">
      <c r="A183" s="74">
        <v>14</v>
      </c>
      <c r="B183" s="75" t="s">
        <v>219</v>
      </c>
      <c r="C183" s="96" t="s">
        <v>27</v>
      </c>
      <c r="D183" s="74" t="s">
        <v>24</v>
      </c>
      <c r="E183" s="97">
        <v>6600</v>
      </c>
      <c r="F183" s="24">
        <v>2473.9912</v>
      </c>
      <c r="G183" s="24">
        <v>1917.8805</v>
      </c>
      <c r="H183" s="24">
        <v>556.1107</v>
      </c>
      <c r="I183" s="24">
        <v>185.370233333333</v>
      </c>
      <c r="J183" s="24">
        <v>165</v>
      </c>
      <c r="K183" s="101">
        <v>135</v>
      </c>
      <c r="L183" s="24">
        <v>1572.9039</v>
      </c>
      <c r="M183" s="40">
        <f t="shared" si="37"/>
        <v>-17.9873876396366</v>
      </c>
      <c r="N183" s="24">
        <v>128</v>
      </c>
      <c r="O183" s="39">
        <f t="shared" si="38"/>
        <v>-22.4242424242424</v>
      </c>
      <c r="P183" s="24">
        <v>171.352</v>
      </c>
      <c r="Q183" s="39">
        <f t="shared" si="42"/>
        <v>26.9274074074074</v>
      </c>
      <c r="R183" s="22">
        <v>3</v>
      </c>
      <c r="S183" s="48">
        <f t="shared" si="40"/>
        <v>5.14056</v>
      </c>
      <c r="T183" s="5"/>
    </row>
    <row r="184" s="61" customFormat="1" ht="21.35" customHeight="1" spans="1:20">
      <c r="A184" s="74">
        <v>15</v>
      </c>
      <c r="B184" s="75" t="s">
        <v>220</v>
      </c>
      <c r="C184" s="74" t="s">
        <v>18</v>
      </c>
      <c r="D184" s="74" t="s">
        <v>28</v>
      </c>
      <c r="E184" s="97">
        <v>9250</v>
      </c>
      <c r="F184" s="24">
        <v>5581</v>
      </c>
      <c r="G184" s="24">
        <v>3524</v>
      </c>
      <c r="H184" s="24">
        <v>2057</v>
      </c>
      <c r="I184" s="24">
        <v>686</v>
      </c>
      <c r="J184" s="24">
        <v>698</v>
      </c>
      <c r="K184" s="102">
        <v>676.158</v>
      </c>
      <c r="L184" s="24">
        <v>3108</v>
      </c>
      <c r="M184" s="40">
        <f t="shared" si="37"/>
        <v>-11.8047673098751</v>
      </c>
      <c r="N184" s="24">
        <v>662</v>
      </c>
      <c r="O184" s="39">
        <f t="shared" si="38"/>
        <v>-5.15759312320917</v>
      </c>
      <c r="P184" s="26">
        <v>644.28</v>
      </c>
      <c r="Q184" s="39">
        <f t="shared" si="42"/>
        <v>-4.71457854525126</v>
      </c>
      <c r="R184" s="22">
        <v>3</v>
      </c>
      <c r="S184" s="48">
        <f t="shared" si="40"/>
        <v>19.3284</v>
      </c>
      <c r="T184" s="5"/>
    </row>
    <row r="185" ht="21.35" customHeight="1" spans="1:19">
      <c r="A185" s="93" t="s">
        <v>199</v>
      </c>
      <c r="B185" s="94"/>
      <c r="C185" s="94"/>
      <c r="D185" s="94"/>
      <c r="E185" s="95"/>
      <c r="F185" s="24">
        <f t="shared" ref="F185:L185" si="43">SUM(F170:F184)</f>
        <v>212652.1091</v>
      </c>
      <c r="G185" s="24">
        <f t="shared" si="43"/>
        <v>161999.5329</v>
      </c>
      <c r="H185" s="24">
        <f t="shared" si="43"/>
        <v>50650.6442</v>
      </c>
      <c r="I185" s="24">
        <f t="shared" si="43"/>
        <v>22935.6833333333</v>
      </c>
      <c r="J185" s="24">
        <f t="shared" si="43"/>
        <v>17421.517</v>
      </c>
      <c r="K185" s="24">
        <f t="shared" si="43"/>
        <v>12648.7105</v>
      </c>
      <c r="L185" s="24">
        <f t="shared" si="43"/>
        <v>99135.0211</v>
      </c>
      <c r="M185" s="40">
        <f t="shared" si="37"/>
        <v>-38.8053660863364</v>
      </c>
      <c r="N185" s="24">
        <f t="shared" ref="N185:S185" si="44">SUM(N170:N184)</f>
        <v>16049.8053</v>
      </c>
      <c r="O185" s="39">
        <f t="shared" si="38"/>
        <v>-7.87366392949584</v>
      </c>
      <c r="P185" s="24">
        <f t="shared" si="44"/>
        <v>14676.3412</v>
      </c>
      <c r="Q185" s="39">
        <f t="shared" si="42"/>
        <v>16.0303352661918</v>
      </c>
      <c r="R185" s="97" t="s">
        <v>75</v>
      </c>
      <c r="S185" s="42">
        <f t="shared" si="44"/>
        <v>440.290236</v>
      </c>
    </row>
    <row r="186" ht="21.35" customHeight="1" spans="1:19">
      <c r="A186" s="93" t="s">
        <v>12</v>
      </c>
      <c r="B186" s="95"/>
      <c r="C186" s="74" t="s">
        <v>221</v>
      </c>
      <c r="D186" s="74" t="s">
        <v>222</v>
      </c>
      <c r="E186" s="74" t="s">
        <v>223</v>
      </c>
      <c r="F186" s="24">
        <f t="shared" ref="F186:L186" si="45">F185+F168</f>
        <v>3678233.051478</v>
      </c>
      <c r="G186" s="24">
        <f t="shared" si="45"/>
        <v>2825578.823678</v>
      </c>
      <c r="H186" s="24">
        <f t="shared" si="45"/>
        <v>908498.887</v>
      </c>
      <c r="I186" s="24">
        <f t="shared" si="45"/>
        <v>342828.937500333</v>
      </c>
      <c r="J186" s="24">
        <f t="shared" si="45"/>
        <v>329478.4035</v>
      </c>
      <c r="K186" s="24">
        <f t="shared" si="45"/>
        <v>321745.8132</v>
      </c>
      <c r="L186" s="24">
        <f t="shared" si="45"/>
        <v>2803664.2968</v>
      </c>
      <c r="M186" s="40" t="s">
        <v>75</v>
      </c>
      <c r="N186" s="24">
        <f t="shared" ref="N186:S186" si="46">N185+N168</f>
        <v>336566.404</v>
      </c>
      <c r="O186" s="39">
        <f t="shared" si="38"/>
        <v>2.15127924158464</v>
      </c>
      <c r="P186" s="24">
        <f t="shared" si="46"/>
        <v>334787.5434</v>
      </c>
      <c r="Q186" s="39">
        <f t="shared" si="42"/>
        <v>4.05342654510105</v>
      </c>
      <c r="R186" s="105" t="s">
        <v>75</v>
      </c>
      <c r="S186" s="42">
        <f t="shared" si="46"/>
        <v>3641.402258</v>
      </c>
    </row>
  </sheetData>
  <mergeCells count="17">
    <mergeCell ref="A4:S4"/>
    <mergeCell ref="F5:K5"/>
    <mergeCell ref="L5:Q5"/>
    <mergeCell ref="H6:I6"/>
    <mergeCell ref="A7:S7"/>
    <mergeCell ref="A168:E168"/>
    <mergeCell ref="A169:S169"/>
    <mergeCell ref="A185:E185"/>
    <mergeCell ref="A186:B186"/>
    <mergeCell ref="A5:A6"/>
    <mergeCell ref="B5:B6"/>
    <mergeCell ref="C5:C6"/>
    <mergeCell ref="D5:D6"/>
    <mergeCell ref="E5:E6"/>
    <mergeCell ref="R5:R6"/>
    <mergeCell ref="S5:S6"/>
    <mergeCell ref="A2:S3"/>
  </mergeCells>
  <printOptions horizontalCentered="1"/>
  <pageMargins left="0.751388888888889" right="0.751388888888889" top="0.668055555555556" bottom="0.55" header="0.5" footer="0.354166666666667"/>
  <pageSetup paperSize="9" scale="59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T29"/>
  <sheetViews>
    <sheetView zoomScale="85" zoomScaleNormal="85" workbookViewId="0">
      <pane ySplit="6" topLeftCell="A7" activePane="bottomLeft" state="frozen"/>
      <selection/>
      <selection pane="bottomLeft" activeCell="D26" sqref="D26"/>
    </sheetView>
  </sheetViews>
  <sheetFormatPr defaultColWidth="9" defaultRowHeight="13.5"/>
  <cols>
    <col min="1" max="1" width="6.25" style="3" customWidth="1"/>
    <col min="2" max="2" width="43.6333333333333" style="4" customWidth="1"/>
    <col min="3" max="3" width="10.475" style="5" customWidth="1"/>
    <col min="4" max="4" width="10" style="6" customWidth="1"/>
    <col min="5" max="5" width="23" style="6" hidden="1" customWidth="1"/>
    <col min="6" max="6" width="11.5916666666667" style="6" customWidth="1"/>
    <col min="7" max="7" width="13.6666666666667" style="6" customWidth="1"/>
    <col min="8" max="8" width="13.65" style="6" customWidth="1"/>
    <col min="9" max="11" width="11.4416666666667" style="6" customWidth="1"/>
    <col min="12" max="12" width="13.9833333333333" style="7" customWidth="1"/>
    <col min="13" max="15" width="11.4416666666667" style="7" customWidth="1"/>
    <col min="16" max="16" width="10.6333333333333" style="7" customWidth="1"/>
    <col min="17" max="17" width="13.9833333333333" style="7" hidden="1" customWidth="1"/>
    <col min="18" max="19" width="10.6333333333333" style="7" customWidth="1"/>
    <col min="20" max="20" width="9.05" style="6" customWidth="1"/>
    <col min="21" max="22" width="13.5916666666667" style="6" customWidth="1"/>
    <col min="23" max="23" width="44.2583333333333" style="5" hidden="1" customWidth="1"/>
    <col min="24" max="25" width="16.6666666666667" style="5" hidden="1" customWidth="1"/>
    <col min="26" max="26" width="11.5833333333333" style="5" hidden="1" customWidth="1"/>
    <col min="27" max="27" width="30.95" style="5" customWidth="1"/>
    <col min="28" max="28" width="9" style="8"/>
    <col min="29" max="29" width="15.55" style="8" customWidth="1"/>
    <col min="30" max="46" width="9" style="8"/>
    <col min="47" max="16384" width="9" style="2"/>
  </cols>
  <sheetData>
    <row r="1" spans="1:1">
      <c r="A1" s="9" t="s">
        <v>224</v>
      </c>
    </row>
    <row r="2" ht="59" customHeight="1" spans="1:26">
      <c r="A2" s="10" t="s">
        <v>225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" customHeight="1" spans="1:26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="1" customFormat="1" ht="30" customHeight="1" spans="1:46">
      <c r="A4" s="12" t="s">
        <v>3</v>
      </c>
      <c r="B4" s="12" t="s">
        <v>4</v>
      </c>
      <c r="C4" s="13" t="s">
        <v>5</v>
      </c>
      <c r="D4" s="13" t="s">
        <v>6</v>
      </c>
      <c r="E4" s="13" t="s">
        <v>226</v>
      </c>
      <c r="F4" s="13" t="s">
        <v>7</v>
      </c>
      <c r="G4" s="14" t="s">
        <v>227</v>
      </c>
      <c r="H4" s="14"/>
      <c r="I4" s="14"/>
      <c r="J4" s="14"/>
      <c r="K4" s="14"/>
      <c r="L4" s="33"/>
      <c r="M4" s="34" t="s">
        <v>228</v>
      </c>
      <c r="N4" s="34"/>
      <c r="O4" s="34"/>
      <c r="P4" s="34"/>
      <c r="Q4" s="34"/>
      <c r="R4" s="34"/>
      <c r="S4" s="34"/>
      <c r="T4" s="45" t="s">
        <v>10</v>
      </c>
      <c r="U4" s="36" t="s">
        <v>229</v>
      </c>
      <c r="V4" s="36" t="s">
        <v>230</v>
      </c>
      <c r="W4" s="46" t="s">
        <v>231</v>
      </c>
      <c r="X4" s="12" t="s">
        <v>232</v>
      </c>
      <c r="Y4" s="12" t="s">
        <v>233</v>
      </c>
      <c r="Z4" s="46" t="s">
        <v>234</v>
      </c>
      <c r="AA4" s="54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</row>
    <row r="5" s="1" customFormat="1" ht="32" customHeight="1" spans="1:46">
      <c r="A5" s="15"/>
      <c r="B5" s="15"/>
      <c r="C5" s="16"/>
      <c r="D5" s="16"/>
      <c r="E5" s="16"/>
      <c r="F5" s="16"/>
      <c r="G5" s="17" t="s">
        <v>12</v>
      </c>
      <c r="H5" s="17" t="s">
        <v>13</v>
      </c>
      <c r="I5" s="34" t="s">
        <v>235</v>
      </c>
      <c r="J5" s="34"/>
      <c r="K5" s="35" t="s">
        <v>15</v>
      </c>
      <c r="L5" s="13" t="s">
        <v>236</v>
      </c>
      <c r="M5" s="36" t="s">
        <v>13</v>
      </c>
      <c r="N5" s="36"/>
      <c r="O5" s="36" t="s">
        <v>237</v>
      </c>
      <c r="P5" s="36"/>
      <c r="Q5" s="13" t="s">
        <v>236</v>
      </c>
      <c r="R5" s="36" t="s">
        <v>238</v>
      </c>
      <c r="S5" s="36"/>
      <c r="T5" s="47"/>
      <c r="U5" s="36"/>
      <c r="V5" s="36"/>
      <c r="W5" s="46"/>
      <c r="X5" s="15"/>
      <c r="Y5" s="15"/>
      <c r="Z5" s="46"/>
      <c r="AA5" s="54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</row>
    <row r="6" s="1" customFormat="1" ht="32" customHeight="1" spans="1:46">
      <c r="A6" s="15"/>
      <c r="B6" s="15"/>
      <c r="C6" s="16"/>
      <c r="D6" s="16"/>
      <c r="E6" s="16"/>
      <c r="F6" s="16"/>
      <c r="G6" s="18"/>
      <c r="H6" s="18"/>
      <c r="I6" s="35" t="s">
        <v>199</v>
      </c>
      <c r="J6" s="37" t="s">
        <v>239</v>
      </c>
      <c r="K6" s="37"/>
      <c r="L6" s="16"/>
      <c r="M6" s="16" t="s">
        <v>199</v>
      </c>
      <c r="N6" s="16" t="s">
        <v>203</v>
      </c>
      <c r="O6" s="13" t="s">
        <v>240</v>
      </c>
      <c r="P6" s="13" t="s">
        <v>203</v>
      </c>
      <c r="Q6" s="16"/>
      <c r="R6" s="13" t="s">
        <v>240</v>
      </c>
      <c r="S6" s="13" t="s">
        <v>203</v>
      </c>
      <c r="T6" s="47"/>
      <c r="U6" s="13"/>
      <c r="V6" s="13"/>
      <c r="W6" s="12"/>
      <c r="X6" s="15"/>
      <c r="Y6" s="15"/>
      <c r="Z6" s="12"/>
      <c r="AA6" s="54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s="1" customFormat="1" ht="32" customHeight="1" spans="1:46">
      <c r="A7" s="19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54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ht="21.35" customHeight="1" spans="1:26">
      <c r="A8" s="20">
        <v>1</v>
      </c>
      <c r="B8" s="21" t="s">
        <v>241</v>
      </c>
      <c r="C8" s="20" t="s">
        <v>50</v>
      </c>
      <c r="D8" s="20" t="s">
        <v>24</v>
      </c>
      <c r="E8" s="20" t="s">
        <v>242</v>
      </c>
      <c r="F8" s="22">
        <v>10000</v>
      </c>
      <c r="G8" s="23">
        <v>1320</v>
      </c>
      <c r="H8" s="24">
        <v>893</v>
      </c>
      <c r="I8" s="26">
        <v>427</v>
      </c>
      <c r="J8" s="38">
        <v>142</v>
      </c>
      <c r="K8" s="24">
        <v>147</v>
      </c>
      <c r="L8" s="39">
        <v>147</v>
      </c>
      <c r="M8" s="22">
        <v>658</v>
      </c>
      <c r="N8" s="40">
        <f>(M8-I8)/I8*100</f>
        <v>54.0983606557377</v>
      </c>
      <c r="O8" s="24">
        <v>0</v>
      </c>
      <c r="P8" s="39">
        <f>(O8-K8)/K8*100</f>
        <v>-100</v>
      </c>
      <c r="Q8" s="39">
        <v>147</v>
      </c>
      <c r="R8" s="39">
        <v>125</v>
      </c>
      <c r="S8" s="39">
        <f>(R8-Q8)/Q8*100</f>
        <v>-14.9659863945578</v>
      </c>
      <c r="T8" s="22">
        <v>1</v>
      </c>
      <c r="U8" s="48">
        <f>O8*0.01</f>
        <v>0</v>
      </c>
      <c r="V8" s="48">
        <f>R8*0.01</f>
        <v>1.25</v>
      </c>
      <c r="W8" s="49"/>
      <c r="X8" s="50" t="s">
        <v>243</v>
      </c>
      <c r="Y8" s="50">
        <v>13310487988</v>
      </c>
      <c r="Z8" s="50"/>
    </row>
    <row r="9" ht="21.35" customHeight="1" spans="1:25">
      <c r="A9" s="20">
        <v>2</v>
      </c>
      <c r="B9" s="21" t="s">
        <v>244</v>
      </c>
      <c r="C9" s="20" t="s">
        <v>50</v>
      </c>
      <c r="D9" s="20" t="s">
        <v>24</v>
      </c>
      <c r="E9" s="25" t="s">
        <v>245</v>
      </c>
      <c r="F9" s="22">
        <v>31500</v>
      </c>
      <c r="G9" s="26">
        <v>13300</v>
      </c>
      <c r="H9" s="26">
        <v>9450</v>
      </c>
      <c r="I9" s="24">
        <v>3849.78</v>
      </c>
      <c r="J9" s="24">
        <v>1283.26</v>
      </c>
      <c r="K9" s="24">
        <v>1368.576</v>
      </c>
      <c r="L9" s="39">
        <v>1228.854</v>
      </c>
      <c r="M9" s="26">
        <v>8517</v>
      </c>
      <c r="N9" s="40">
        <f>(M9-I9)/I9*100</f>
        <v>121.233421130558</v>
      </c>
      <c r="O9" s="24">
        <v>1230.834</v>
      </c>
      <c r="P9" s="39">
        <f>(O9-K9)/K9*100</f>
        <v>-10.0646219135802</v>
      </c>
      <c r="Q9" s="39">
        <v>1228.854</v>
      </c>
      <c r="R9" s="39">
        <v>1345.15</v>
      </c>
      <c r="S9" s="39">
        <f>(R9-Q9)/Q9*100</f>
        <v>9.46377681970356</v>
      </c>
      <c r="T9" s="22">
        <v>1</v>
      </c>
      <c r="U9" s="48">
        <f>O9*0.01</f>
        <v>12.30834</v>
      </c>
      <c r="V9" s="48">
        <f>R9*0.01</f>
        <v>13.4515</v>
      </c>
      <c r="W9" s="49"/>
      <c r="X9" s="50" t="s">
        <v>246</v>
      </c>
      <c r="Y9" s="50">
        <v>18300959624</v>
      </c>
    </row>
    <row r="10" ht="21.35" customHeight="1" spans="1:26">
      <c r="A10" s="20">
        <v>3</v>
      </c>
      <c r="B10" s="21" t="s">
        <v>247</v>
      </c>
      <c r="C10" s="20" t="s">
        <v>47</v>
      </c>
      <c r="D10" s="20" t="s">
        <v>24</v>
      </c>
      <c r="E10" s="25" t="s">
        <v>248</v>
      </c>
      <c r="F10" s="22">
        <v>5000</v>
      </c>
      <c r="G10" s="24">
        <v>2808</v>
      </c>
      <c r="H10" s="24">
        <v>1934.384</v>
      </c>
      <c r="I10" s="24">
        <v>873.84</v>
      </c>
      <c r="J10" s="24">
        <v>291.28</v>
      </c>
      <c r="K10" s="24">
        <v>293.88</v>
      </c>
      <c r="L10" s="39">
        <v>292.16</v>
      </c>
      <c r="M10" s="24">
        <v>1531.664</v>
      </c>
      <c r="N10" s="40">
        <f t="shared" ref="N10:N23" si="0">(M10-I10)/I10*100</f>
        <v>75.2796850682047</v>
      </c>
      <c r="O10" s="24">
        <v>239.928</v>
      </c>
      <c r="P10" s="39">
        <f t="shared" ref="P10:P23" si="1">(O10-K10)/K10*100</f>
        <v>-18.3585136790527</v>
      </c>
      <c r="Q10" s="39">
        <v>292.16</v>
      </c>
      <c r="R10" s="39">
        <v>232.1</v>
      </c>
      <c r="S10" s="39">
        <f t="shared" ref="S10:S23" si="2">(R10-Q10)/Q10*100</f>
        <v>-20.5572289156627</v>
      </c>
      <c r="T10" s="22">
        <v>1</v>
      </c>
      <c r="U10" s="48">
        <f t="shared" ref="U10:U22" si="3">O10*0.01</f>
        <v>2.39928</v>
      </c>
      <c r="V10" s="48">
        <f t="shared" ref="V10:V22" si="4">R10*0.01</f>
        <v>2.321</v>
      </c>
      <c r="W10" s="49" t="s">
        <v>249</v>
      </c>
      <c r="X10" s="50" t="s">
        <v>250</v>
      </c>
      <c r="Y10" s="50">
        <v>13985121289</v>
      </c>
      <c r="Z10" s="50"/>
    </row>
    <row r="11" ht="21.35" customHeight="1" spans="1:26">
      <c r="A11" s="20">
        <v>4</v>
      </c>
      <c r="B11" s="21" t="s">
        <v>251</v>
      </c>
      <c r="C11" s="20" t="s">
        <v>50</v>
      </c>
      <c r="D11" s="20" t="s">
        <v>28</v>
      </c>
      <c r="E11" s="25" t="s">
        <v>252</v>
      </c>
      <c r="F11" s="22">
        <v>180000</v>
      </c>
      <c r="G11" s="24">
        <v>16183</v>
      </c>
      <c r="H11" s="24">
        <v>9434.48</v>
      </c>
      <c r="I11" s="24">
        <v>6748.72</v>
      </c>
      <c r="J11" s="24">
        <v>2249.5733</v>
      </c>
      <c r="K11" s="26">
        <v>536</v>
      </c>
      <c r="L11" s="39">
        <v>3039.08</v>
      </c>
      <c r="M11" s="24">
        <v>996.16</v>
      </c>
      <c r="N11" s="40">
        <f t="shared" si="0"/>
        <v>-85.2392750032599</v>
      </c>
      <c r="O11" s="24">
        <v>4121.04</v>
      </c>
      <c r="P11" s="39">
        <f t="shared" si="1"/>
        <v>668.850746268657</v>
      </c>
      <c r="Q11" s="39">
        <v>3039.08</v>
      </c>
      <c r="R11" s="39">
        <v>2349.16</v>
      </c>
      <c r="S11" s="39">
        <f t="shared" si="2"/>
        <v>-22.7016070652961</v>
      </c>
      <c r="T11" s="22">
        <v>1</v>
      </c>
      <c r="U11" s="48">
        <f t="shared" si="3"/>
        <v>41.2104</v>
      </c>
      <c r="V11" s="48">
        <f t="shared" si="4"/>
        <v>23.4916</v>
      </c>
      <c r="W11" s="49"/>
      <c r="X11" s="50" t="s">
        <v>253</v>
      </c>
      <c r="Y11" s="50">
        <v>13595291710</v>
      </c>
      <c r="Z11" s="50" t="s">
        <v>254</v>
      </c>
    </row>
    <row r="12" ht="21.35" customHeight="1" spans="1:26">
      <c r="A12" s="20">
        <v>5</v>
      </c>
      <c r="B12" s="21" t="s">
        <v>255</v>
      </c>
      <c r="C12" s="20" t="s">
        <v>47</v>
      </c>
      <c r="D12" s="20" t="s">
        <v>24</v>
      </c>
      <c r="E12" s="25" t="s">
        <v>256</v>
      </c>
      <c r="F12" s="22">
        <v>3450</v>
      </c>
      <c r="G12" s="24">
        <v>1814.17</v>
      </c>
      <c r="H12" s="24">
        <v>1316.48</v>
      </c>
      <c r="I12" s="24">
        <v>497.6929</v>
      </c>
      <c r="J12" s="24">
        <v>165.8976</v>
      </c>
      <c r="K12" s="24">
        <v>175.4993</v>
      </c>
      <c r="L12" s="41">
        <v>160.9243</v>
      </c>
      <c r="M12" s="24">
        <v>1236.74</v>
      </c>
      <c r="N12" s="40">
        <f t="shared" si="0"/>
        <v>148.494603800858</v>
      </c>
      <c r="O12" s="24">
        <v>179.1493</v>
      </c>
      <c r="P12" s="39">
        <f t="shared" si="1"/>
        <v>2.07978037519238</v>
      </c>
      <c r="Q12" s="41">
        <v>160.9243</v>
      </c>
      <c r="R12" s="41">
        <v>166.82</v>
      </c>
      <c r="S12" s="39">
        <f t="shared" si="2"/>
        <v>3.66364806309551</v>
      </c>
      <c r="T12" s="51">
        <v>1</v>
      </c>
      <c r="U12" s="48">
        <f t="shared" si="3"/>
        <v>1.791493</v>
      </c>
      <c r="V12" s="48">
        <f t="shared" si="4"/>
        <v>1.6682</v>
      </c>
      <c r="W12" s="49"/>
      <c r="X12" s="50" t="s">
        <v>257</v>
      </c>
      <c r="Y12" s="50">
        <v>13985436025</v>
      </c>
      <c r="Z12" s="50"/>
    </row>
    <row r="13" ht="21.35" customHeight="1" spans="1:26">
      <c r="A13" s="20">
        <v>6</v>
      </c>
      <c r="B13" s="21" t="s">
        <v>258</v>
      </c>
      <c r="C13" s="20" t="s">
        <v>18</v>
      </c>
      <c r="D13" s="20" t="s">
        <v>24</v>
      </c>
      <c r="E13" s="25" t="s">
        <v>259</v>
      </c>
      <c r="F13" s="22">
        <v>16000</v>
      </c>
      <c r="G13" s="26">
        <v>4919</v>
      </c>
      <c r="H13" s="24">
        <v>3647.336</v>
      </c>
      <c r="I13" s="24">
        <v>1271.2</v>
      </c>
      <c r="J13" s="24">
        <v>423.7</v>
      </c>
      <c r="K13" s="24">
        <v>420.392</v>
      </c>
      <c r="L13" s="41">
        <v>305.592</v>
      </c>
      <c r="M13" s="26">
        <v>2896</v>
      </c>
      <c r="N13" s="40">
        <f t="shared" si="0"/>
        <v>127.816236626809</v>
      </c>
      <c r="O13" s="24">
        <v>123.788</v>
      </c>
      <c r="P13" s="39">
        <f t="shared" si="1"/>
        <v>-70.5541494605035</v>
      </c>
      <c r="Q13" s="41">
        <v>305.592</v>
      </c>
      <c r="R13" s="41">
        <v>184</v>
      </c>
      <c r="S13" s="39">
        <f t="shared" si="2"/>
        <v>-39.7889997120343</v>
      </c>
      <c r="T13" s="51">
        <v>1</v>
      </c>
      <c r="U13" s="48">
        <f t="shared" si="3"/>
        <v>1.23788</v>
      </c>
      <c r="V13" s="48">
        <f t="shared" si="4"/>
        <v>1.84</v>
      </c>
      <c r="W13" s="49"/>
      <c r="X13" s="50" t="s">
        <v>260</v>
      </c>
      <c r="Y13" s="50">
        <v>13885371886</v>
      </c>
      <c r="Z13" s="50" t="s">
        <v>261</v>
      </c>
    </row>
    <row r="14" ht="21.35" customHeight="1" spans="1:26">
      <c r="A14" s="20">
        <v>7</v>
      </c>
      <c r="B14" s="21" t="s">
        <v>262</v>
      </c>
      <c r="C14" s="20" t="s">
        <v>47</v>
      </c>
      <c r="D14" s="20" t="s">
        <v>24</v>
      </c>
      <c r="E14" s="25" t="s">
        <v>263</v>
      </c>
      <c r="F14" s="22">
        <v>13500</v>
      </c>
      <c r="G14" s="24">
        <v>6499</v>
      </c>
      <c r="H14" s="24">
        <v>5255</v>
      </c>
      <c r="I14" s="24">
        <v>1841.412</v>
      </c>
      <c r="J14" s="24">
        <v>613.804</v>
      </c>
      <c r="K14" s="24">
        <v>603.624</v>
      </c>
      <c r="L14" s="41">
        <v>639.876</v>
      </c>
      <c r="M14" s="24">
        <v>4245</v>
      </c>
      <c r="N14" s="40">
        <f t="shared" si="0"/>
        <v>130.529615316942</v>
      </c>
      <c r="O14" s="24">
        <v>655.66</v>
      </c>
      <c r="P14" s="39">
        <f t="shared" si="1"/>
        <v>8.62059825321722</v>
      </c>
      <c r="Q14" s="41">
        <v>639.876</v>
      </c>
      <c r="R14" s="41">
        <v>642.588</v>
      </c>
      <c r="S14" s="39">
        <f t="shared" si="2"/>
        <v>0.423832117472759</v>
      </c>
      <c r="T14" s="51">
        <v>1</v>
      </c>
      <c r="U14" s="48">
        <f t="shared" si="3"/>
        <v>6.5566</v>
      </c>
      <c r="V14" s="48">
        <f t="shared" si="4"/>
        <v>6.42588</v>
      </c>
      <c r="W14" s="49"/>
      <c r="X14" s="50" t="s">
        <v>264</v>
      </c>
      <c r="Y14" s="50">
        <v>13990645568</v>
      </c>
      <c r="Z14" s="50" t="s">
        <v>261</v>
      </c>
    </row>
    <row r="15" ht="21.35" customHeight="1" spans="1:26">
      <c r="A15" s="20">
        <v>8</v>
      </c>
      <c r="B15" s="21" t="s">
        <v>265</v>
      </c>
      <c r="C15" s="20" t="s">
        <v>50</v>
      </c>
      <c r="D15" s="20" t="s">
        <v>24</v>
      </c>
      <c r="E15" s="25" t="s">
        <v>266</v>
      </c>
      <c r="F15" s="22">
        <v>12500</v>
      </c>
      <c r="G15" s="24">
        <v>4704</v>
      </c>
      <c r="H15" s="24">
        <v>3483</v>
      </c>
      <c r="I15" s="24">
        <v>1220.68</v>
      </c>
      <c r="J15" s="24">
        <v>406.89</v>
      </c>
      <c r="K15" s="26">
        <v>308</v>
      </c>
      <c r="L15" s="41">
        <v>430.05</v>
      </c>
      <c r="M15" s="24">
        <v>3095.37</v>
      </c>
      <c r="N15" s="40">
        <f t="shared" si="0"/>
        <v>153.577514172428</v>
      </c>
      <c r="O15" s="24">
        <v>275.7</v>
      </c>
      <c r="P15" s="39">
        <f t="shared" si="1"/>
        <v>-10.487012987013</v>
      </c>
      <c r="Q15" s="41">
        <v>430.05</v>
      </c>
      <c r="R15" s="41">
        <v>541.52</v>
      </c>
      <c r="S15" s="39">
        <f t="shared" si="2"/>
        <v>25.9202418323451</v>
      </c>
      <c r="T15" s="51">
        <v>1</v>
      </c>
      <c r="U15" s="48">
        <f t="shared" si="3"/>
        <v>2.757</v>
      </c>
      <c r="V15" s="48">
        <f t="shared" si="4"/>
        <v>5.4152</v>
      </c>
      <c r="W15" s="49"/>
      <c r="X15" s="50" t="s">
        <v>267</v>
      </c>
      <c r="Y15" s="50">
        <v>18585759916</v>
      </c>
      <c r="Z15" s="50"/>
    </row>
    <row r="16" ht="21.35" customHeight="1" spans="1:26">
      <c r="A16" s="20">
        <v>9</v>
      </c>
      <c r="B16" s="21" t="s">
        <v>268</v>
      </c>
      <c r="C16" s="20" t="s">
        <v>50</v>
      </c>
      <c r="D16" s="20" t="s">
        <v>24</v>
      </c>
      <c r="E16" s="25" t="s">
        <v>269</v>
      </c>
      <c r="F16" s="22">
        <v>16000</v>
      </c>
      <c r="G16" s="24">
        <v>6599.56</v>
      </c>
      <c r="H16" s="24">
        <v>4791.09</v>
      </c>
      <c r="I16" s="24">
        <v>1808.47</v>
      </c>
      <c r="J16" s="24">
        <v>602.82</v>
      </c>
      <c r="K16" s="24">
        <v>544.34</v>
      </c>
      <c r="L16" s="41">
        <v>576.06</v>
      </c>
      <c r="M16" s="24">
        <v>4603.72</v>
      </c>
      <c r="N16" s="40">
        <f t="shared" si="0"/>
        <v>154.56435550493</v>
      </c>
      <c r="O16" s="24">
        <v>593.49</v>
      </c>
      <c r="P16" s="39">
        <f t="shared" si="1"/>
        <v>9.02928316860785</v>
      </c>
      <c r="Q16" s="41">
        <v>576.06</v>
      </c>
      <c r="R16" s="41">
        <v>621.99</v>
      </c>
      <c r="S16" s="39">
        <f t="shared" si="2"/>
        <v>7.9731277991876</v>
      </c>
      <c r="T16" s="51">
        <v>1</v>
      </c>
      <c r="U16" s="48">
        <f t="shared" si="3"/>
        <v>5.9349</v>
      </c>
      <c r="V16" s="48">
        <f t="shared" si="4"/>
        <v>6.2199</v>
      </c>
      <c r="W16" s="49"/>
      <c r="X16" s="50" t="s">
        <v>270</v>
      </c>
      <c r="Y16" s="50">
        <v>18183438187</v>
      </c>
      <c r="Z16" s="50"/>
    </row>
    <row r="17" customFormat="1" ht="21.35" customHeight="1" spans="1:27">
      <c r="A17" s="20">
        <v>10</v>
      </c>
      <c r="B17" s="21" t="s">
        <v>271</v>
      </c>
      <c r="C17" s="20" t="s">
        <v>50</v>
      </c>
      <c r="D17" s="20" t="s">
        <v>24</v>
      </c>
      <c r="E17" s="25" t="s">
        <v>272</v>
      </c>
      <c r="F17" s="22">
        <v>20000</v>
      </c>
      <c r="G17" s="24">
        <v>8509.1126</v>
      </c>
      <c r="H17" s="24">
        <v>6140.6909</v>
      </c>
      <c r="I17" s="24">
        <v>2368.42</v>
      </c>
      <c r="J17" s="24">
        <v>789</v>
      </c>
      <c r="K17" s="24">
        <v>708.0746</v>
      </c>
      <c r="L17" s="41">
        <v>810.1937</v>
      </c>
      <c r="M17" s="24">
        <v>5730.8854</v>
      </c>
      <c r="N17" s="40">
        <f t="shared" si="0"/>
        <v>141.970824431478</v>
      </c>
      <c r="O17" s="42">
        <v>756.0941</v>
      </c>
      <c r="P17" s="39">
        <f t="shared" si="1"/>
        <v>6.78170068521029</v>
      </c>
      <c r="Q17" s="41">
        <v>810.1937</v>
      </c>
      <c r="R17" s="41">
        <v>678.6917</v>
      </c>
      <c r="S17" s="39">
        <f t="shared" si="2"/>
        <v>-16.2309334175272</v>
      </c>
      <c r="T17" s="51">
        <v>1</v>
      </c>
      <c r="U17" s="48">
        <f t="shared" si="3"/>
        <v>7.560941</v>
      </c>
      <c r="V17" s="48">
        <f t="shared" si="4"/>
        <v>6.786917</v>
      </c>
      <c r="W17" s="49"/>
      <c r="X17" s="50" t="s">
        <v>273</v>
      </c>
      <c r="Y17" s="50">
        <v>13984286911</v>
      </c>
      <c r="Z17" s="50" t="s">
        <v>274</v>
      </c>
      <c r="AA17" s="5"/>
    </row>
    <row r="18" customFormat="1" ht="21.35" customHeight="1" spans="1:27">
      <c r="A18" s="20">
        <v>11</v>
      </c>
      <c r="B18" s="21" t="s">
        <v>275</v>
      </c>
      <c r="C18" s="20" t="s">
        <v>50</v>
      </c>
      <c r="D18" s="20" t="s">
        <v>28</v>
      </c>
      <c r="E18" s="27" t="s">
        <v>276</v>
      </c>
      <c r="F18" s="22">
        <v>31500</v>
      </c>
      <c r="G18" s="26">
        <v>11128</v>
      </c>
      <c r="H18" s="26">
        <v>8194</v>
      </c>
      <c r="I18" s="26">
        <v>2934</v>
      </c>
      <c r="J18" s="24">
        <v>1037</v>
      </c>
      <c r="K18" s="26">
        <v>871</v>
      </c>
      <c r="L18" s="41">
        <v>981.9</v>
      </c>
      <c r="M18" s="24">
        <v>8056</v>
      </c>
      <c r="N18" s="40">
        <f t="shared" si="0"/>
        <v>174.573960463531</v>
      </c>
      <c r="O18" s="24">
        <v>1066.74</v>
      </c>
      <c r="P18" s="39">
        <f t="shared" si="1"/>
        <v>22.4730195177956</v>
      </c>
      <c r="Q18" s="41">
        <v>981.9</v>
      </c>
      <c r="R18" s="41">
        <v>865.4</v>
      </c>
      <c r="S18" s="39">
        <f t="shared" si="2"/>
        <v>-11.8647520114065</v>
      </c>
      <c r="T18" s="51">
        <v>1</v>
      </c>
      <c r="U18" s="48">
        <f t="shared" si="3"/>
        <v>10.6674</v>
      </c>
      <c r="V18" s="48">
        <f t="shared" si="4"/>
        <v>8.654</v>
      </c>
      <c r="W18" s="49"/>
      <c r="X18" s="50" t="s">
        <v>277</v>
      </c>
      <c r="Y18" s="50">
        <v>13985661153</v>
      </c>
      <c r="Z18" s="50" t="s">
        <v>274</v>
      </c>
      <c r="AA18" s="5"/>
    </row>
    <row r="19" customFormat="1" ht="21.35" customHeight="1" spans="1:27">
      <c r="A19" s="20">
        <v>12</v>
      </c>
      <c r="B19" s="21" t="s">
        <v>278</v>
      </c>
      <c r="C19" s="20" t="s">
        <v>87</v>
      </c>
      <c r="D19" s="20" t="s">
        <v>28</v>
      </c>
      <c r="E19" s="109" t="s">
        <v>279</v>
      </c>
      <c r="F19" s="22">
        <v>70000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41">
        <v>0</v>
      </c>
      <c r="M19" s="24">
        <v>2327.248</v>
      </c>
      <c r="N19" s="40" t="s">
        <v>75</v>
      </c>
      <c r="O19" s="24">
        <v>3810.84</v>
      </c>
      <c r="P19" s="39" t="s">
        <v>75</v>
      </c>
      <c r="Q19" s="41">
        <v>0</v>
      </c>
      <c r="R19" s="41">
        <v>3870.328</v>
      </c>
      <c r="S19" s="39" t="s">
        <v>75</v>
      </c>
      <c r="T19" s="51">
        <v>1</v>
      </c>
      <c r="U19" s="48">
        <f t="shared" si="3"/>
        <v>38.1084</v>
      </c>
      <c r="V19" s="48">
        <f t="shared" si="4"/>
        <v>38.70328</v>
      </c>
      <c r="W19" s="49"/>
      <c r="X19" s="50" t="s">
        <v>280</v>
      </c>
      <c r="Y19" s="50">
        <v>18748868026</v>
      </c>
      <c r="Z19" s="50" t="s">
        <v>274</v>
      </c>
      <c r="AA19" s="5"/>
    </row>
    <row r="20" customFormat="1" ht="21.35" customHeight="1" spans="1:27">
      <c r="A20" s="20">
        <v>13</v>
      </c>
      <c r="B20" s="21" t="s">
        <v>281</v>
      </c>
      <c r="C20" s="20" t="s">
        <v>27</v>
      </c>
      <c r="D20" s="20" t="s">
        <v>22</v>
      </c>
      <c r="E20" s="25" t="s">
        <v>282</v>
      </c>
      <c r="F20" s="22">
        <v>1600</v>
      </c>
      <c r="G20" s="24">
        <v>1160.233</v>
      </c>
      <c r="H20" s="24">
        <v>780.076</v>
      </c>
      <c r="I20" s="24">
        <v>380.157</v>
      </c>
      <c r="J20" s="24">
        <v>126.719</v>
      </c>
      <c r="K20" s="24">
        <v>122.418</v>
      </c>
      <c r="L20" s="41">
        <v>125.842</v>
      </c>
      <c r="M20" s="42">
        <v>1104.625</v>
      </c>
      <c r="N20" s="40">
        <f t="shared" si="0"/>
        <v>190.57073787935</v>
      </c>
      <c r="O20" s="24">
        <v>158.34</v>
      </c>
      <c r="P20" s="39">
        <f t="shared" si="1"/>
        <v>29.3437239621624</v>
      </c>
      <c r="Q20" s="41">
        <v>125.842</v>
      </c>
      <c r="R20" s="41">
        <v>186.33</v>
      </c>
      <c r="S20" s="39">
        <f t="shared" si="2"/>
        <v>48.06662322595</v>
      </c>
      <c r="T20" s="51">
        <v>1</v>
      </c>
      <c r="U20" s="48">
        <f t="shared" si="3"/>
        <v>1.5834</v>
      </c>
      <c r="V20" s="48">
        <f t="shared" si="4"/>
        <v>1.8633</v>
      </c>
      <c r="W20" s="49"/>
      <c r="X20" s="50" t="s">
        <v>283</v>
      </c>
      <c r="Y20" s="50">
        <v>13357295553</v>
      </c>
      <c r="Z20" s="50" t="s">
        <v>274</v>
      </c>
      <c r="AA20" s="5"/>
    </row>
    <row r="21" customFormat="1" ht="21.35" customHeight="1" spans="1:27">
      <c r="A21" s="20">
        <v>14</v>
      </c>
      <c r="B21" s="21" t="s">
        <v>284</v>
      </c>
      <c r="C21" s="20" t="s">
        <v>21</v>
      </c>
      <c r="D21" s="20" t="s">
        <v>43</v>
      </c>
      <c r="E21" s="109" t="s">
        <v>285</v>
      </c>
      <c r="F21" s="22">
        <v>6300</v>
      </c>
      <c r="G21" s="24">
        <v>462.3838</v>
      </c>
      <c r="H21" s="24">
        <v>44.7018</v>
      </c>
      <c r="I21" s="24">
        <v>417.676</v>
      </c>
      <c r="J21" s="24">
        <v>139.225</v>
      </c>
      <c r="K21" s="24">
        <v>175.252</v>
      </c>
      <c r="L21" s="41">
        <v>135.408</v>
      </c>
      <c r="M21" s="42">
        <v>875.462</v>
      </c>
      <c r="N21" s="40">
        <f t="shared" si="0"/>
        <v>109.603137360059</v>
      </c>
      <c r="O21" s="24">
        <v>102.074</v>
      </c>
      <c r="P21" s="39">
        <f t="shared" si="1"/>
        <v>-41.7558715449752</v>
      </c>
      <c r="Q21" s="41">
        <v>135.408</v>
      </c>
      <c r="R21" s="41">
        <v>91.168</v>
      </c>
      <c r="S21" s="39">
        <f t="shared" si="2"/>
        <v>-32.671629445823</v>
      </c>
      <c r="T21" s="51">
        <v>1</v>
      </c>
      <c r="U21" s="48">
        <f t="shared" si="3"/>
        <v>1.02074</v>
      </c>
      <c r="V21" s="48">
        <f t="shared" si="4"/>
        <v>0.91168</v>
      </c>
      <c r="W21" s="49"/>
      <c r="X21" s="50" t="s">
        <v>286</v>
      </c>
      <c r="Y21" s="50">
        <v>13096647786</v>
      </c>
      <c r="Z21" s="50" t="s">
        <v>274</v>
      </c>
      <c r="AA21" s="5"/>
    </row>
    <row r="22" customFormat="1" ht="21.35" customHeight="1" spans="1:27">
      <c r="A22" s="20">
        <v>15</v>
      </c>
      <c r="B22" s="21" t="s">
        <v>287</v>
      </c>
      <c r="C22" s="20" t="s">
        <v>27</v>
      </c>
      <c r="D22" s="20" t="s">
        <v>24</v>
      </c>
      <c r="E22" s="25" t="s">
        <v>288</v>
      </c>
      <c r="F22" s="22">
        <v>16000</v>
      </c>
      <c r="G22" s="24">
        <v>4884.6</v>
      </c>
      <c r="H22" s="24">
        <v>3360</v>
      </c>
      <c r="I22" s="24">
        <v>1408</v>
      </c>
      <c r="J22" s="24">
        <v>469.45</v>
      </c>
      <c r="K22" s="24">
        <v>500</v>
      </c>
      <c r="L22" s="41">
        <v>486.95</v>
      </c>
      <c r="M22" s="42">
        <v>2925</v>
      </c>
      <c r="N22" s="40">
        <f t="shared" si="0"/>
        <v>107.741477272727</v>
      </c>
      <c r="O22" s="24">
        <v>267</v>
      </c>
      <c r="P22" s="39">
        <f t="shared" si="1"/>
        <v>-46.6</v>
      </c>
      <c r="Q22" s="41">
        <v>486.95</v>
      </c>
      <c r="R22" s="41">
        <v>471.52</v>
      </c>
      <c r="S22" s="39">
        <f t="shared" si="2"/>
        <v>-3.16870315227436</v>
      </c>
      <c r="T22" s="51">
        <v>1</v>
      </c>
      <c r="U22" s="48">
        <f t="shared" si="3"/>
        <v>2.67</v>
      </c>
      <c r="V22" s="48">
        <f t="shared" si="4"/>
        <v>4.7152</v>
      </c>
      <c r="W22" s="49"/>
      <c r="X22" s="50" t="s">
        <v>289</v>
      </c>
      <c r="Y22" s="50">
        <v>15186010039</v>
      </c>
      <c r="Z22" s="50" t="s">
        <v>274</v>
      </c>
      <c r="AA22" s="5"/>
    </row>
    <row r="23" customFormat="1" ht="21.35" customHeight="1" spans="1:27">
      <c r="A23" s="28" t="s">
        <v>199</v>
      </c>
      <c r="B23" s="29"/>
      <c r="C23" s="29"/>
      <c r="D23" s="29"/>
      <c r="E23" s="29"/>
      <c r="F23" s="30"/>
      <c r="G23" s="24">
        <f t="shared" ref="G23:M23" si="5">SUM(G8:G22)</f>
        <v>84291.0594</v>
      </c>
      <c r="H23" s="24">
        <f t="shared" si="5"/>
        <v>58724.2387</v>
      </c>
      <c r="I23" s="24">
        <f t="shared" si="5"/>
        <v>26047.0479</v>
      </c>
      <c r="J23" s="24">
        <f t="shared" si="5"/>
        <v>8740.6189</v>
      </c>
      <c r="K23" s="24">
        <f t="shared" si="5"/>
        <v>6774.0559</v>
      </c>
      <c r="L23" s="39">
        <f t="shared" si="5"/>
        <v>9359.89</v>
      </c>
      <c r="M23" s="24">
        <f t="shared" si="5"/>
        <v>48798.8744</v>
      </c>
      <c r="N23" s="40">
        <f t="shared" si="0"/>
        <v>87.348964025977</v>
      </c>
      <c r="O23" s="24">
        <f t="shared" ref="O23:R23" si="6">SUM(O8:O22)</f>
        <v>13580.6774</v>
      </c>
      <c r="P23" s="39">
        <f t="shared" si="1"/>
        <v>100.480740054123</v>
      </c>
      <c r="Q23" s="39">
        <f t="shared" si="6"/>
        <v>9359.89</v>
      </c>
      <c r="R23" s="39">
        <f t="shared" si="6"/>
        <v>12371.7657</v>
      </c>
      <c r="S23" s="39">
        <f t="shared" si="2"/>
        <v>32.1785373546057</v>
      </c>
      <c r="T23" s="24">
        <v>1</v>
      </c>
      <c r="U23" s="48">
        <f>SUM(U8:U22)</f>
        <v>135.806774</v>
      </c>
      <c r="V23" s="48">
        <f>SUM(V8:V22)</f>
        <v>123.717657</v>
      </c>
      <c r="W23" s="52"/>
      <c r="X23" s="20"/>
      <c r="Y23" s="20"/>
      <c r="Z23" s="50"/>
      <c r="AA23" s="56"/>
    </row>
    <row r="24" customFormat="1" ht="21.35" customHeight="1" spans="1:27">
      <c r="A24" s="31" t="s">
        <v>200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57"/>
      <c r="AA24" s="56"/>
    </row>
    <row r="25" s="2" customFormat="1" ht="21.35" customHeight="1" spans="1:46">
      <c r="A25" s="20">
        <v>1</v>
      </c>
      <c r="B25" s="21" t="s">
        <v>290</v>
      </c>
      <c r="C25" s="20" t="s">
        <v>50</v>
      </c>
      <c r="D25" s="20" t="s">
        <v>43</v>
      </c>
      <c r="E25" s="20" t="s">
        <v>291</v>
      </c>
      <c r="F25" s="22">
        <v>49800</v>
      </c>
      <c r="G25" s="26">
        <v>16702</v>
      </c>
      <c r="H25" s="26">
        <v>13083</v>
      </c>
      <c r="I25" s="26">
        <v>3619</v>
      </c>
      <c r="J25" s="24">
        <v>1063</v>
      </c>
      <c r="K25" s="26">
        <v>1252</v>
      </c>
      <c r="L25" s="43">
        <v>1066</v>
      </c>
      <c r="M25" s="26">
        <v>8178</v>
      </c>
      <c r="N25" s="40">
        <f>(M25-H25)/H25*100</f>
        <v>-37.4914010548039</v>
      </c>
      <c r="O25" s="24">
        <v>841</v>
      </c>
      <c r="P25" s="44">
        <f t="shared" ref="P25:P28" si="7">(O25-K25)/K25*100</f>
        <v>-32.8274760383387</v>
      </c>
      <c r="Q25" s="43">
        <v>1066</v>
      </c>
      <c r="R25" s="39">
        <v>712</v>
      </c>
      <c r="S25" s="39">
        <f t="shared" ref="S25:S28" si="8">(R25-Q25)/Q25*100</f>
        <v>-33.2082551594747</v>
      </c>
      <c r="T25" s="22">
        <v>3</v>
      </c>
      <c r="U25" s="48">
        <f t="shared" ref="U25:U28" si="9">O25*0.03</f>
        <v>25.23</v>
      </c>
      <c r="V25" s="48">
        <f t="shared" ref="V25:V28" si="10">R25*0.03</f>
        <v>21.36</v>
      </c>
      <c r="W25" s="50"/>
      <c r="X25" s="50" t="s">
        <v>292</v>
      </c>
      <c r="Y25" s="50">
        <v>18786186666</v>
      </c>
      <c r="Z25" s="50"/>
      <c r="AA25" s="5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="2" customFormat="1" ht="21.35" customHeight="1" spans="1:46">
      <c r="A26" s="20">
        <v>2</v>
      </c>
      <c r="B26" s="21" t="s">
        <v>293</v>
      </c>
      <c r="C26" s="20" t="s">
        <v>50</v>
      </c>
      <c r="D26" s="20" t="s">
        <v>48</v>
      </c>
      <c r="E26" s="20" t="s">
        <v>294</v>
      </c>
      <c r="F26" s="22">
        <v>21200</v>
      </c>
      <c r="G26" s="26">
        <v>9266</v>
      </c>
      <c r="H26" s="26">
        <v>6546</v>
      </c>
      <c r="I26" s="26">
        <v>2720</v>
      </c>
      <c r="J26" s="24">
        <v>896.62</v>
      </c>
      <c r="K26" s="26">
        <v>896</v>
      </c>
      <c r="L26" s="43">
        <v>798</v>
      </c>
      <c r="M26" s="26">
        <v>3137</v>
      </c>
      <c r="N26" s="40">
        <f>(M26-H26)/H26*100</f>
        <v>-52.0776046440574</v>
      </c>
      <c r="O26" s="26">
        <v>532</v>
      </c>
      <c r="P26" s="44">
        <f t="shared" si="7"/>
        <v>-40.625</v>
      </c>
      <c r="Q26" s="43">
        <v>798</v>
      </c>
      <c r="R26" s="39">
        <v>0</v>
      </c>
      <c r="S26" s="39">
        <f t="shared" si="8"/>
        <v>-100</v>
      </c>
      <c r="T26" s="53">
        <v>3</v>
      </c>
      <c r="U26" s="48">
        <f t="shared" si="9"/>
        <v>15.96</v>
      </c>
      <c r="V26" s="48">
        <f t="shared" si="10"/>
        <v>0</v>
      </c>
      <c r="W26" s="50"/>
      <c r="X26" s="50" t="s">
        <v>295</v>
      </c>
      <c r="Y26" s="50">
        <v>15348647222</v>
      </c>
      <c r="Z26" s="50" t="s">
        <v>296</v>
      </c>
      <c r="AA26" s="5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ht="21.35" customHeight="1" spans="1:26">
      <c r="A27" s="28" t="s">
        <v>199</v>
      </c>
      <c r="B27" s="29"/>
      <c r="C27" s="29"/>
      <c r="D27" s="29"/>
      <c r="E27" s="29"/>
      <c r="F27" s="30"/>
      <c r="G27" s="24">
        <f t="shared" ref="G27:K27" si="11">SUM(G26:G26)</f>
        <v>9266</v>
      </c>
      <c r="H27" s="24">
        <f t="shared" si="11"/>
        <v>6546</v>
      </c>
      <c r="I27" s="24">
        <f t="shared" si="11"/>
        <v>2720</v>
      </c>
      <c r="J27" s="24">
        <f t="shared" si="11"/>
        <v>896.62</v>
      </c>
      <c r="K27" s="24">
        <f t="shared" si="11"/>
        <v>896</v>
      </c>
      <c r="L27" s="39">
        <f>SUM(L25:L26)</f>
        <v>1864</v>
      </c>
      <c r="M27" s="24">
        <f>SUM(M26:M26)</f>
        <v>3137</v>
      </c>
      <c r="N27" s="40" t="s">
        <v>75</v>
      </c>
      <c r="O27" s="24">
        <f>SUM(O26:O26)</f>
        <v>532</v>
      </c>
      <c r="P27" s="44">
        <f t="shared" si="7"/>
        <v>-40.625</v>
      </c>
      <c r="Q27" s="39">
        <f>SUM(Q25:Q26)</f>
        <v>1864</v>
      </c>
      <c r="R27" s="39">
        <f>SUM(R25:R26)</f>
        <v>712</v>
      </c>
      <c r="S27" s="39">
        <f t="shared" si="8"/>
        <v>-61.8025751072961</v>
      </c>
      <c r="T27" s="24" t="s">
        <v>75</v>
      </c>
      <c r="U27" s="48">
        <f t="shared" si="9"/>
        <v>15.96</v>
      </c>
      <c r="V27" s="48">
        <f t="shared" si="10"/>
        <v>21.36</v>
      </c>
      <c r="W27" s="50"/>
      <c r="X27" s="50"/>
      <c r="Y27" s="50"/>
      <c r="Z27" s="50"/>
    </row>
    <row r="28" ht="21.35" customHeight="1" spans="1:26">
      <c r="A28" s="28" t="s">
        <v>12</v>
      </c>
      <c r="B28" s="30"/>
      <c r="C28" s="20" t="s">
        <v>297</v>
      </c>
      <c r="D28" s="20" t="s">
        <v>298</v>
      </c>
      <c r="E28" s="20"/>
      <c r="F28" s="20" t="s">
        <v>299</v>
      </c>
      <c r="G28" s="24">
        <f t="shared" ref="G28:K28" si="12">G27+G23</f>
        <v>93557.0594</v>
      </c>
      <c r="H28" s="24">
        <f t="shared" si="12"/>
        <v>65270.2387</v>
      </c>
      <c r="I28" s="24">
        <f t="shared" si="12"/>
        <v>28767.0479</v>
      </c>
      <c r="J28" s="24">
        <f t="shared" si="12"/>
        <v>9637.2389</v>
      </c>
      <c r="K28" s="24">
        <f t="shared" si="12"/>
        <v>7670.0559</v>
      </c>
      <c r="L28" s="39">
        <f>L23+L27</f>
        <v>11223.89</v>
      </c>
      <c r="M28" s="24">
        <f t="shared" ref="M28:R28" si="13">M27+M23</f>
        <v>51935.8744</v>
      </c>
      <c r="N28" s="40" t="s">
        <v>75</v>
      </c>
      <c r="O28" s="24">
        <f t="shared" si="13"/>
        <v>14112.6774</v>
      </c>
      <c r="P28" s="44">
        <f t="shared" si="7"/>
        <v>83.997060569011</v>
      </c>
      <c r="Q28" s="39">
        <f>Q23+Q27</f>
        <v>11223.89</v>
      </c>
      <c r="R28" s="39">
        <f t="shared" si="13"/>
        <v>13083.7657</v>
      </c>
      <c r="S28" s="39">
        <f t="shared" si="8"/>
        <v>16.5706871681743</v>
      </c>
      <c r="T28" s="24" t="s">
        <v>75</v>
      </c>
      <c r="U28" s="48">
        <f t="shared" si="9"/>
        <v>423.380322</v>
      </c>
      <c r="V28" s="48">
        <f t="shared" si="10"/>
        <v>392.512971</v>
      </c>
      <c r="W28" s="50"/>
      <c r="X28" s="50"/>
      <c r="Y28" s="50"/>
      <c r="Z28" s="50"/>
    </row>
    <row r="29" spans="19:46">
      <c r="S29" s="6"/>
      <c r="V29" s="5"/>
      <c r="AA29" s="8"/>
      <c r="AT29" s="2"/>
    </row>
  </sheetData>
  <mergeCells count="30">
    <mergeCell ref="G4:L4"/>
    <mergeCell ref="M4:S4"/>
    <mergeCell ref="I5:J5"/>
    <mergeCell ref="M5:N5"/>
    <mergeCell ref="O5:P5"/>
    <mergeCell ref="R5:S5"/>
    <mergeCell ref="A7:Z7"/>
    <mergeCell ref="A23:F23"/>
    <mergeCell ref="A24:Z24"/>
    <mergeCell ref="A27:F27"/>
    <mergeCell ref="A28:B28"/>
    <mergeCell ref="A4:A6"/>
    <mergeCell ref="B4:B6"/>
    <mergeCell ref="C4:C6"/>
    <mergeCell ref="D4:D6"/>
    <mergeCell ref="E4:E6"/>
    <mergeCell ref="F4:F6"/>
    <mergeCell ref="G5:G6"/>
    <mergeCell ref="H5:H6"/>
    <mergeCell ref="K5:K6"/>
    <mergeCell ref="L5:L6"/>
    <mergeCell ref="Q5:Q6"/>
    <mergeCell ref="T4:T6"/>
    <mergeCell ref="U4:U6"/>
    <mergeCell ref="V4:V6"/>
    <mergeCell ref="W4:W6"/>
    <mergeCell ref="X4:X6"/>
    <mergeCell ref="Y4:Y6"/>
    <mergeCell ref="Z4:Z6"/>
    <mergeCell ref="A2:Z3"/>
  </mergeCells>
  <printOptions horizontalCentered="1"/>
  <pageMargins left="0.751388888888889" right="0.751388888888889" top="0.668055555555556" bottom="0.55" header="0.5" footer="0.354166666666667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用电贡献大类</vt:lpstr>
      <vt:lpstr>困难企业</vt:lpstr>
      <vt:lpstr>11月新增企业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囿</cp:lastModifiedBy>
  <dcterms:created xsi:type="dcterms:W3CDTF">2020-08-17T10:10:00Z</dcterms:created>
  <dcterms:modified xsi:type="dcterms:W3CDTF">2020-12-28T02:51:02Z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