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1" sheetId="6" r:id="rId1"/>
  </sheets>
  <definedNames>
    <definedName name="_xlnm._FilterDatabase" localSheetId="0" hidden="1">'1'!$3:$41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<sst xmlns="http://schemas.openxmlformats.org/spreadsheetml/2006/main" count="273" uniqueCount="151">
  <si>
    <t>附件</t>
  </si>
  <si>
    <t>贵州省煤矿智能化建设等项目清算资金情况表</t>
  </si>
  <si>
    <t>序号</t>
  </si>
  <si>
    <t>资金下达市（州）</t>
  </si>
  <si>
    <t>县（市、区、特区）</t>
  </si>
  <si>
    <t>隶属企业（集团）</t>
  </si>
  <si>
    <t>项目实施单位名称</t>
  </si>
  <si>
    <t>项目情况</t>
  </si>
  <si>
    <t>应奖补资金（万元）</t>
  </si>
  <si>
    <t>已预拨资金（万元）</t>
  </si>
  <si>
    <t>本次下达资金（万元）</t>
  </si>
  <si>
    <t>实施地点</t>
  </si>
  <si>
    <t>备注</t>
  </si>
  <si>
    <t>验收情况</t>
  </si>
  <si>
    <t>材料闭合情况</t>
  </si>
  <si>
    <t>全省总计</t>
  </si>
  <si>
    <t>毕节市合计</t>
  </si>
  <si>
    <t>毕节市</t>
  </si>
  <si>
    <t>大方县</t>
  </si>
  <si>
    <t>贵州安晟能源有限公司</t>
  </si>
  <si>
    <t>贵州大方煤业有限公司小屯煤矿</t>
  </si>
  <si>
    <t>智能化采煤工作面建设</t>
  </si>
  <si>
    <t>1702智能化采面</t>
  </si>
  <si>
    <t>19年申报采煤工作面子系统已清算奖补，已奖补182万元，本次奖补补齐至400万元。</t>
  </si>
  <si>
    <t>通过验收241213</t>
  </si>
  <si>
    <t>闭合</t>
  </si>
  <si>
    <t>贵州吉顺矿业有限公司</t>
  </si>
  <si>
    <t>贵州吉顺矿业有限公司大方县高店乡营兴煤矿</t>
  </si>
  <si>
    <t>智能化掘进工作面建设</t>
  </si>
  <si>
    <t>13306智能化掘进</t>
  </si>
  <si>
    <t>通过验收2024.12.28</t>
  </si>
  <si>
    <t>金沙县</t>
  </si>
  <si>
    <t>贵州省朗月矿业投资有限公司</t>
  </si>
  <si>
    <t>贵州省朗月矿业投资有限公司金沙县新化乡龙宫煤矿二号井</t>
  </si>
  <si>
    <t>40501回风巷</t>
  </si>
  <si>
    <t>申报四采区轨道大巷掘进工作面，实际验收40501回风巷。</t>
  </si>
  <si>
    <t>通过验收2024.12.29</t>
  </si>
  <si>
    <t>贵州大西南矿业有限公司</t>
  </si>
  <si>
    <t>安能煤矿</t>
  </si>
  <si>
    <t>二盘区运输大巷</t>
  </si>
  <si>
    <r>
      <rPr>
        <sz val="10"/>
        <color rgb="FF000000"/>
        <rFont val="宋体"/>
        <charset val="134"/>
        <scheme val="minor"/>
      </rPr>
      <t>黔西</t>
    </r>
    <r>
      <rPr>
        <sz val="10"/>
        <color rgb="FF000000"/>
        <rFont val="等线"/>
        <charset val="134"/>
      </rPr>
      <t>市</t>
    </r>
  </si>
  <si>
    <t>永贵能源开发有限责任公司</t>
  </si>
  <si>
    <t>永贵能源开发有限责任公司
高山煤矿</t>
  </si>
  <si>
    <t>智能煤矿示范项目</t>
  </si>
  <si>
    <t>国家级示范项目</t>
  </si>
  <si>
    <t>通过验收2024.6.29</t>
  </si>
  <si>
    <t>黔西县</t>
  </si>
  <si>
    <t>黔西县耳海矿业有限公司</t>
  </si>
  <si>
    <t>黔西县耳海矿业有限公司耳海煤矿</t>
  </si>
  <si>
    <t>10806采煤工作面</t>
  </si>
  <si>
    <t>通过验收2025.1.18</t>
  </si>
  <si>
    <t>织金县</t>
  </si>
  <si>
    <t>贵州织金苍海煤业有限公司</t>
  </si>
  <si>
    <t>贵州织金苍海煤业有限公司（苍海煤矿）</t>
  </si>
  <si>
    <t>21601运输巷</t>
  </si>
  <si>
    <t>通过验收241212</t>
  </si>
  <si>
    <t>贵州黎明能源集团有限责任公司</t>
  </si>
  <si>
    <t>贵州黎明能源集团有限责任公司金沙县西洛乡东风煤矿</t>
  </si>
  <si>
    <t>综合机械化改造</t>
  </si>
  <si>
    <t>原申报“两化”升级改造项目未按期完成</t>
  </si>
  <si>
    <t>辅助系统智能化改造</t>
  </si>
  <si>
    <t>纳雍县</t>
  </si>
  <si>
    <t>贵州甲盛龙集团矿业投资有限公司</t>
  </si>
  <si>
    <t>高源煤矿</t>
  </si>
  <si>
    <t>贵州贵得金矿业投资管理有限公司织金县彭家湾煤矿</t>
  </si>
  <si>
    <t>六盘水市合计</t>
  </si>
  <si>
    <t>六盘水市</t>
  </si>
  <si>
    <t>盘州市</t>
  </si>
  <si>
    <t>贵州盘江精煤股份有限公司</t>
  </si>
  <si>
    <t>贵州松河煤业发展有限责任公司松河煤矿</t>
  </si>
  <si>
    <t>110904智能化综掘工作面</t>
  </si>
  <si>
    <t>原来申报2掘没完成，收回了。</t>
  </si>
  <si>
    <t>通过验收241207</t>
  </si>
  <si>
    <t>贵州盘江精煤股份有限公司月亮田矿</t>
  </si>
  <si>
    <t>130621采面</t>
  </si>
  <si>
    <t>17年申报采煤工作面子系统已清算奖补，已奖补236.6万元，本次补齐至400万元。</t>
  </si>
  <si>
    <t>通过验收240706</t>
  </si>
  <si>
    <t>盘南煤炭开发有限公司响水煤矿</t>
  </si>
  <si>
    <t>高级智能煤矿</t>
  </si>
  <si>
    <t>智能煤矿</t>
  </si>
  <si>
    <t>通过验收241221</t>
  </si>
  <si>
    <t>山脚树煤矿</t>
  </si>
  <si>
    <t>需收回智能煤矿示范项目奖补</t>
  </si>
  <si>
    <t>通过验收2024.12.7</t>
  </si>
  <si>
    <t>贵州盘县紫森源（集团）实业发展投资有限公司</t>
  </si>
  <si>
    <t>贵州盘县紫森源（集团）实业发展投资有限公司盘县乐民镇鸿辉煤矿</t>
  </si>
  <si>
    <t>20701智能化掘进面</t>
  </si>
  <si>
    <t>通过验收241222</t>
  </si>
  <si>
    <t>六盘水恒鼎实业有限公司</t>
  </si>
  <si>
    <t>六盘水恒鼎实业有限公司盘县淤泥乡金河煤矿</t>
  </si>
  <si>
    <t>11206智能化综采工作面</t>
  </si>
  <si>
    <t>通过验收241219</t>
  </si>
  <si>
    <t>贵州久泰邦达能源开发有限公司</t>
  </si>
  <si>
    <t>红果煤矿</t>
  </si>
  <si>
    <t>111506运输巷</t>
  </si>
  <si>
    <t>1156运输巷更名为111506运输巷</t>
  </si>
  <si>
    <t>通过验收2024.7.6</t>
  </si>
  <si>
    <t>水城区</t>
  </si>
  <si>
    <t>贵州水城矿业股份有限公司</t>
  </si>
  <si>
    <t>贵州格目底矿业有限公司水城县玉舍中（井）煤矿</t>
  </si>
  <si>
    <t>113203回风巷</t>
  </si>
  <si>
    <t>通过验收2024.9.7</t>
  </si>
  <si>
    <r>
      <rPr>
        <sz val="10"/>
        <rFont val="宋体"/>
        <charset val="134"/>
      </rPr>
      <t>六盘水市</t>
    </r>
  </si>
  <si>
    <r>
      <rPr>
        <sz val="10"/>
        <rFont val="宋体"/>
        <charset val="134"/>
      </rPr>
      <t>水城区</t>
    </r>
  </si>
  <si>
    <t>六盘水化乐煤业有限公司化乐煤矿</t>
  </si>
  <si>
    <t>110203回风巷（里段）</t>
  </si>
  <si>
    <t>通过验收2024.11.23</t>
  </si>
  <si>
    <t>贵州水城矿业（集团）有限责任公司水城县老鹰山煤矿</t>
  </si>
  <si>
    <t>老鹰山煤矿</t>
  </si>
  <si>
    <t>113瓦斯抽放巷</t>
  </si>
  <si>
    <t>通过验收2025.3.1</t>
  </si>
  <si>
    <t>贵能投资股份有限公司比德腾庆煤矿</t>
  </si>
  <si>
    <t>腾庆煤矿</t>
  </si>
  <si>
    <t>23205运输巷底抽巷回风联络巷</t>
  </si>
  <si>
    <t>通过验收2025.4.12</t>
  </si>
  <si>
    <t>贵能投资股份有限公司攀枝花煤矿</t>
  </si>
  <si>
    <t>攀枝花煤矿</t>
  </si>
  <si>
    <t>二区段南瓦斯巷智能化掘进工作面</t>
  </si>
  <si>
    <t>通过验收2025.4.13</t>
  </si>
  <si>
    <t>贵州盘江精煤股份有限公司
山脚树煤矿</t>
  </si>
  <si>
    <t>原申报国家级
示范项目未按期完成</t>
  </si>
  <si>
    <t>六枝特区</t>
  </si>
  <si>
    <t>贵州贵能投资股份有限公司</t>
  </si>
  <si>
    <t>贵州贵能黑拉嘎煤业有限公司六枝特区中寨乡聚鑫煤矿</t>
  </si>
  <si>
    <t>原申报省级
示范项目未按期完成</t>
  </si>
  <si>
    <t>贵州贵能黑拉嘎煤业有限公司</t>
  </si>
  <si>
    <t>煤矿瓦斯“三区联采”试点示范工程项目</t>
  </si>
  <si>
    <t>原申报瓦斯“三区联采”试点示范工程项目未按期完成</t>
  </si>
  <si>
    <t>黔西南州合计</t>
  </si>
  <si>
    <r>
      <rPr>
        <sz val="10"/>
        <rFont val="宋体"/>
        <charset val="134"/>
      </rPr>
      <t>黔西南州</t>
    </r>
  </si>
  <si>
    <r>
      <rPr>
        <sz val="10"/>
        <rFont val="宋体"/>
        <charset val="134"/>
      </rPr>
      <t>晴隆县</t>
    </r>
  </si>
  <si>
    <t>黔西南州晴隆县安宝煤矿有限公司</t>
  </si>
  <si>
    <t>黔西南州晴隆县安宝煤矿有限公司晴隆县三宝煤矿</t>
  </si>
  <si>
    <r>
      <rPr>
        <sz val="10"/>
        <rFont val="Times New Roman"/>
        <charset val="134"/>
      </rPr>
      <t>10205</t>
    </r>
    <r>
      <rPr>
        <sz val="10"/>
        <rFont val="宋体"/>
        <charset val="134"/>
      </rPr>
      <t>采面</t>
    </r>
  </si>
  <si>
    <t>通过验收2024.8.24</t>
  </si>
  <si>
    <t>黔西南州</t>
  </si>
  <si>
    <t>普安县</t>
  </si>
  <si>
    <t>贵州兴安煤业有限公司（糯东煤矿）</t>
  </si>
  <si>
    <t>省级示范项目</t>
  </si>
  <si>
    <t>通过验收2024.12.14</t>
  </si>
  <si>
    <t>兴仁市</t>
  </si>
  <si>
    <t>贵州润扬矿业有限公司兴仁市振兴煤矿</t>
  </si>
  <si>
    <t>振兴煤矿</t>
  </si>
  <si>
    <t>111705运输巷掘进工作面</t>
  </si>
  <si>
    <t>贵州峄兴矿业有限公司兴</t>
  </si>
  <si>
    <t>贵州峄兴矿业有限公司兴仁县下山镇黔山煤矿</t>
  </si>
  <si>
    <t>贵州泰昌安能源集团矿业有限公司</t>
  </si>
  <si>
    <t>贵州泰昌安能源集团矿业有限公司兴仁县水井湾煤矿</t>
  </si>
  <si>
    <t>安龙县</t>
  </si>
  <si>
    <t>贵州福平能源集团投资有限公司</t>
  </si>
  <si>
    <t>贵州福平能源集团投资有限公司安龙县安泰煤矿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</si>
</sst>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pane ySplit="3" topLeftCell="A4" activePane="bottomLeft" state="frozen"/>
      <selection/>
      <selection pane="bottomLeft" activeCell="O5" sqref="O5"/>
    </sheetView>
  </sheetViews>
  <sheetFormatPr defaultColWidth="9" defaultRowHeight="13.8"/>
  <cols>
    <col min="1" max="1" width="7.5" style="1" customWidth="1"/>
    <col min="2" max="3" width="9" style="1"/>
    <col min="4" max="4" width="21" style="1" customWidth="1"/>
    <col min="5" max="5" width="25.5" style="1" customWidth="1"/>
    <col min="6" max="6" width="11.8796296296296" style="1" customWidth="1"/>
    <col min="7" max="9" width="10.75" style="1" customWidth="1"/>
    <col min="10" max="10" width="17.5" style="1" customWidth="1"/>
    <col min="11" max="11" width="37.6296296296296" style="1" customWidth="1"/>
    <col min="12" max="12" width="10.1296296296296" style="1" customWidth="1"/>
    <col min="13" max="13" width="11.25" style="1" customWidth="1"/>
    <col min="14" max="16378" width="9" style="1"/>
    <col min="16379" max="16384" width="9" style="2"/>
  </cols>
  <sheetData>
    <row r="1" ht="24" customHeight="1" spans="1:1">
      <c r="A1" s="3" t="s">
        <v>0</v>
      </c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3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4" customHeight="1" spans="1:13">
      <c r="A4" s="5"/>
      <c r="B4" s="5"/>
      <c r="C4" s="5"/>
      <c r="D4" s="6"/>
      <c r="E4" s="6" t="s">
        <v>15</v>
      </c>
      <c r="F4" s="5"/>
      <c r="G4" s="5">
        <f>G5+G18+G34</f>
        <v>5400</v>
      </c>
      <c r="H4" s="5">
        <f>H5+H18+H34</f>
        <v>3966.6</v>
      </c>
      <c r="I4" s="5">
        <f t="shared" ref="G4:I4" si="0">I5+I18+I34</f>
        <v>1433.4</v>
      </c>
      <c r="J4" s="5"/>
      <c r="K4" s="5"/>
      <c r="L4" s="5"/>
      <c r="M4" s="5"/>
    </row>
    <row r="5" ht="34" customHeight="1" spans="1:13">
      <c r="A5" s="5"/>
      <c r="B5" s="5"/>
      <c r="C5" s="5"/>
      <c r="D5" s="6"/>
      <c r="E5" s="6" t="s">
        <v>16</v>
      </c>
      <c r="F5" s="5"/>
      <c r="G5" s="5">
        <f>SUM(G6:G17)</f>
        <v>1800</v>
      </c>
      <c r="H5" s="5">
        <f>SUM(H6:H17)</f>
        <v>1391</v>
      </c>
      <c r="I5" s="5">
        <f>SUM(I6:I17)</f>
        <v>409</v>
      </c>
      <c r="J5" s="5"/>
      <c r="K5" s="5"/>
      <c r="L5" s="5"/>
      <c r="M5" s="5"/>
    </row>
    <row r="6" ht="34" customHeight="1" spans="1:13">
      <c r="A6" s="7">
        <f>COUNT($A$3:A5)+1</f>
        <v>1</v>
      </c>
      <c r="B6" s="8" t="s">
        <v>17</v>
      </c>
      <c r="C6" s="8" t="s">
        <v>18</v>
      </c>
      <c r="D6" s="8" t="s">
        <v>19</v>
      </c>
      <c r="E6" s="8" t="s">
        <v>20</v>
      </c>
      <c r="F6" s="7" t="s">
        <v>21</v>
      </c>
      <c r="G6" s="8">
        <v>400</v>
      </c>
      <c r="H6" s="8">
        <v>182</v>
      </c>
      <c r="I6" s="8">
        <f>G6-H6</f>
        <v>218</v>
      </c>
      <c r="J6" s="8" t="s">
        <v>22</v>
      </c>
      <c r="K6" s="7" t="s">
        <v>23</v>
      </c>
      <c r="L6" s="7" t="s">
        <v>24</v>
      </c>
      <c r="M6" s="7" t="s">
        <v>25</v>
      </c>
    </row>
    <row r="7" ht="34" customHeight="1" spans="1:13">
      <c r="A7" s="7">
        <f>COUNT($A$3:A6)+1</f>
        <v>2</v>
      </c>
      <c r="B7" s="9" t="s">
        <v>17</v>
      </c>
      <c r="C7" s="9" t="s">
        <v>18</v>
      </c>
      <c r="D7" s="9" t="s">
        <v>26</v>
      </c>
      <c r="E7" s="9" t="s">
        <v>27</v>
      </c>
      <c r="F7" s="7" t="s">
        <v>28</v>
      </c>
      <c r="G7" s="8">
        <v>100</v>
      </c>
      <c r="H7" s="8">
        <v>0</v>
      </c>
      <c r="I7" s="8">
        <f>G7-H7</f>
        <v>100</v>
      </c>
      <c r="J7" s="8" t="s">
        <v>29</v>
      </c>
      <c r="K7" s="7"/>
      <c r="L7" s="7" t="s">
        <v>30</v>
      </c>
      <c r="M7" s="7" t="s">
        <v>25</v>
      </c>
    </row>
    <row r="8" ht="34" customHeight="1" spans="1:13">
      <c r="A8" s="7">
        <f>COUNT($A$3:A7)+1</f>
        <v>3</v>
      </c>
      <c r="B8" s="10" t="s">
        <v>17</v>
      </c>
      <c r="C8" s="10" t="s">
        <v>31</v>
      </c>
      <c r="D8" s="11" t="s">
        <v>32</v>
      </c>
      <c r="E8" s="16" t="s">
        <v>33</v>
      </c>
      <c r="F8" s="8" t="s">
        <v>28</v>
      </c>
      <c r="G8" s="8">
        <v>100</v>
      </c>
      <c r="H8" s="8">
        <v>0</v>
      </c>
      <c r="I8" s="8">
        <f>G8-H8</f>
        <v>100</v>
      </c>
      <c r="J8" s="8" t="s">
        <v>34</v>
      </c>
      <c r="K8" s="8" t="s">
        <v>35</v>
      </c>
      <c r="L8" s="7" t="s">
        <v>36</v>
      </c>
      <c r="M8" s="7" t="s">
        <v>25</v>
      </c>
    </row>
    <row r="9" ht="45" customHeight="1" spans="1:13">
      <c r="A9" s="7">
        <f>COUNT($A$3:A8)+1</f>
        <v>4</v>
      </c>
      <c r="B9" s="9" t="s">
        <v>17</v>
      </c>
      <c r="C9" s="9" t="s">
        <v>31</v>
      </c>
      <c r="D9" s="9" t="s">
        <v>37</v>
      </c>
      <c r="E9" s="9" t="s">
        <v>38</v>
      </c>
      <c r="F9" s="7" t="s">
        <v>28</v>
      </c>
      <c r="G9" s="8">
        <v>100</v>
      </c>
      <c r="H9" s="8">
        <v>0</v>
      </c>
      <c r="I9" s="8">
        <f>G9-H9</f>
        <v>100</v>
      </c>
      <c r="J9" s="8" t="s">
        <v>39</v>
      </c>
      <c r="K9" s="7"/>
      <c r="L9" s="7" t="s">
        <v>30</v>
      </c>
      <c r="M9" s="7" t="s">
        <v>25</v>
      </c>
    </row>
    <row r="10" ht="34" customHeight="1" spans="1:13">
      <c r="A10" s="7">
        <f>COUNT($A$3:A9)+1</f>
        <v>5</v>
      </c>
      <c r="B10" s="12" t="s">
        <v>17</v>
      </c>
      <c r="C10" s="12" t="s">
        <v>40</v>
      </c>
      <c r="D10" s="12" t="s">
        <v>41</v>
      </c>
      <c r="E10" s="12" t="s">
        <v>42</v>
      </c>
      <c r="F10" s="12" t="s">
        <v>43</v>
      </c>
      <c r="G10" s="8">
        <v>600</v>
      </c>
      <c r="H10" s="8">
        <v>400</v>
      </c>
      <c r="I10" s="8">
        <f t="shared" ref="I10:I17" si="1">G10-H10</f>
        <v>200</v>
      </c>
      <c r="J10" s="8" t="s">
        <v>44</v>
      </c>
      <c r="K10" s="8"/>
      <c r="L10" s="7" t="s">
        <v>45</v>
      </c>
      <c r="M10" s="7" t="s">
        <v>25</v>
      </c>
    </row>
    <row r="11" ht="34" customHeight="1" spans="1:13">
      <c r="A11" s="7">
        <f>COUNT($A$3:A10)+1</f>
        <v>6</v>
      </c>
      <c r="B11" s="8" t="s">
        <v>17</v>
      </c>
      <c r="C11" s="8" t="s">
        <v>46</v>
      </c>
      <c r="D11" s="8" t="s">
        <v>47</v>
      </c>
      <c r="E11" s="8" t="s">
        <v>48</v>
      </c>
      <c r="F11" s="7" t="s">
        <v>21</v>
      </c>
      <c r="G11" s="8">
        <v>400</v>
      </c>
      <c r="H11" s="8">
        <v>0</v>
      </c>
      <c r="I11" s="8">
        <f t="shared" si="1"/>
        <v>400</v>
      </c>
      <c r="J11" s="8" t="s">
        <v>49</v>
      </c>
      <c r="K11" s="7"/>
      <c r="L11" s="7" t="s">
        <v>50</v>
      </c>
      <c r="M11" s="7" t="s">
        <v>25</v>
      </c>
    </row>
    <row r="12" ht="34" customHeight="1" spans="1:13">
      <c r="A12" s="7">
        <f>COUNT($A$3:A11)+1</f>
        <v>7</v>
      </c>
      <c r="B12" s="8" t="s">
        <v>17</v>
      </c>
      <c r="C12" s="8" t="s">
        <v>51</v>
      </c>
      <c r="D12" s="8" t="s">
        <v>52</v>
      </c>
      <c r="E12" s="8" t="s">
        <v>53</v>
      </c>
      <c r="F12" s="7" t="s">
        <v>28</v>
      </c>
      <c r="G12" s="8">
        <v>100</v>
      </c>
      <c r="H12" s="8">
        <v>0</v>
      </c>
      <c r="I12" s="8">
        <f t="shared" si="1"/>
        <v>100</v>
      </c>
      <c r="J12" s="8" t="s">
        <v>54</v>
      </c>
      <c r="K12" s="7"/>
      <c r="L12" s="7" t="s">
        <v>55</v>
      </c>
      <c r="M12" s="7" t="s">
        <v>25</v>
      </c>
    </row>
    <row r="13" ht="34" customHeight="1" spans="1:13">
      <c r="A13" s="7">
        <f>COUNT($A$3:A12)+1</f>
        <v>8</v>
      </c>
      <c r="B13" s="13" t="s">
        <v>17</v>
      </c>
      <c r="C13" s="13" t="s">
        <v>31</v>
      </c>
      <c r="D13" s="13" t="s">
        <v>56</v>
      </c>
      <c r="E13" s="13" t="s">
        <v>57</v>
      </c>
      <c r="F13" s="13" t="s">
        <v>58</v>
      </c>
      <c r="G13" s="13">
        <v>0</v>
      </c>
      <c r="H13" s="13">
        <v>119</v>
      </c>
      <c r="I13" s="13">
        <f t="shared" si="1"/>
        <v>-119</v>
      </c>
      <c r="J13" s="8"/>
      <c r="K13" s="13" t="s">
        <v>59</v>
      </c>
      <c r="L13" s="7"/>
      <c r="M13" s="7"/>
    </row>
    <row r="14" ht="34" customHeight="1" spans="1:13">
      <c r="A14" s="7">
        <f>COUNT($A$3:A13)+1</f>
        <v>9</v>
      </c>
      <c r="B14" s="13" t="s">
        <v>17</v>
      </c>
      <c r="C14" s="13" t="s">
        <v>31</v>
      </c>
      <c r="D14" s="13" t="s">
        <v>56</v>
      </c>
      <c r="E14" s="13" t="s">
        <v>57</v>
      </c>
      <c r="F14" s="13" t="s">
        <v>60</v>
      </c>
      <c r="G14" s="13">
        <v>0</v>
      </c>
      <c r="H14" s="13">
        <v>240</v>
      </c>
      <c r="I14" s="13">
        <f t="shared" si="1"/>
        <v>-240</v>
      </c>
      <c r="J14" s="8"/>
      <c r="K14" s="13" t="s">
        <v>59</v>
      </c>
      <c r="L14" s="7"/>
      <c r="M14" s="7"/>
    </row>
    <row r="15" ht="34" customHeight="1" spans="1:13">
      <c r="A15" s="7">
        <f>COUNT($A$3:A14)+1</f>
        <v>10</v>
      </c>
      <c r="B15" s="13" t="s">
        <v>17</v>
      </c>
      <c r="C15" s="13" t="s">
        <v>61</v>
      </c>
      <c r="D15" s="13" t="s">
        <v>62</v>
      </c>
      <c r="E15" s="13" t="s">
        <v>63</v>
      </c>
      <c r="F15" s="13" t="s">
        <v>58</v>
      </c>
      <c r="G15" s="13">
        <v>0</v>
      </c>
      <c r="H15" s="13">
        <v>108</v>
      </c>
      <c r="I15" s="13">
        <f t="shared" si="1"/>
        <v>-108</v>
      </c>
      <c r="J15" s="8"/>
      <c r="K15" s="13" t="s">
        <v>59</v>
      </c>
      <c r="L15" s="7"/>
      <c r="M15" s="7"/>
    </row>
    <row r="16" ht="34" customHeight="1" spans="1:13">
      <c r="A16" s="7">
        <f>COUNT($A$3:A15)+1</f>
        <v>11</v>
      </c>
      <c r="B16" s="13" t="s">
        <v>17</v>
      </c>
      <c r="C16" s="13" t="s">
        <v>51</v>
      </c>
      <c r="D16" s="13" t="s">
        <v>64</v>
      </c>
      <c r="E16" s="13" t="s">
        <v>64</v>
      </c>
      <c r="F16" s="13" t="s">
        <v>58</v>
      </c>
      <c r="G16" s="13">
        <v>0</v>
      </c>
      <c r="H16" s="13">
        <v>117</v>
      </c>
      <c r="I16" s="13">
        <f t="shared" si="1"/>
        <v>-117</v>
      </c>
      <c r="J16" s="8"/>
      <c r="K16" s="13" t="s">
        <v>59</v>
      </c>
      <c r="L16" s="7"/>
      <c r="M16" s="7"/>
    </row>
    <row r="17" ht="34" customHeight="1" spans="1:13">
      <c r="A17" s="7">
        <f>COUNT($A$3:A16)+1</f>
        <v>12</v>
      </c>
      <c r="B17" s="13" t="s">
        <v>17</v>
      </c>
      <c r="C17" s="13" t="s">
        <v>51</v>
      </c>
      <c r="D17" s="13" t="s">
        <v>64</v>
      </c>
      <c r="E17" s="13" t="s">
        <v>64</v>
      </c>
      <c r="F17" s="13" t="s">
        <v>60</v>
      </c>
      <c r="G17" s="13">
        <v>0</v>
      </c>
      <c r="H17" s="13">
        <v>225</v>
      </c>
      <c r="I17" s="13">
        <f t="shared" si="1"/>
        <v>-225</v>
      </c>
      <c r="J17" s="8"/>
      <c r="K17" s="13" t="s">
        <v>59</v>
      </c>
      <c r="L17" s="7"/>
      <c r="M17" s="7"/>
    </row>
    <row r="18" ht="34" customHeight="1" spans="1:13">
      <c r="A18" s="7"/>
      <c r="B18" s="5"/>
      <c r="C18" s="5"/>
      <c r="D18" s="6"/>
      <c r="E18" s="6" t="s">
        <v>65</v>
      </c>
      <c r="F18" s="5"/>
      <c r="G18" s="5">
        <f>SUM(G19:G33)</f>
        <v>2500</v>
      </c>
      <c r="H18" s="5">
        <f>SUM(H19:H33)</f>
        <v>1636.6</v>
      </c>
      <c r="I18" s="5">
        <f>SUM(I19:I33)</f>
        <v>863.4</v>
      </c>
      <c r="J18" s="5"/>
      <c r="K18" s="5"/>
      <c r="L18" s="5"/>
      <c r="M18" s="5"/>
    </row>
    <row r="19" ht="34" customHeight="1" spans="1:13">
      <c r="A19" s="7">
        <f>COUNT($A$3:A18)+1</f>
        <v>13</v>
      </c>
      <c r="B19" s="7" t="s">
        <v>66</v>
      </c>
      <c r="C19" s="7" t="s">
        <v>67</v>
      </c>
      <c r="D19" s="7" t="s">
        <v>68</v>
      </c>
      <c r="E19" s="7" t="s">
        <v>69</v>
      </c>
      <c r="F19" s="7" t="s">
        <v>28</v>
      </c>
      <c r="G19" s="8">
        <v>100</v>
      </c>
      <c r="H19" s="8">
        <v>0</v>
      </c>
      <c r="I19" s="8">
        <f t="shared" ref="I19:I25" si="2">G19-H19</f>
        <v>100</v>
      </c>
      <c r="J19" s="8" t="s">
        <v>70</v>
      </c>
      <c r="K19" s="7" t="s">
        <v>71</v>
      </c>
      <c r="L19" s="7" t="s">
        <v>72</v>
      </c>
      <c r="M19" s="7" t="s">
        <v>25</v>
      </c>
    </row>
    <row r="20" ht="34" customHeight="1" spans="1:13">
      <c r="A20" s="7">
        <f>COUNT($A$3:A19)+1</f>
        <v>14</v>
      </c>
      <c r="B20" s="8" t="s">
        <v>66</v>
      </c>
      <c r="C20" s="8" t="s">
        <v>67</v>
      </c>
      <c r="D20" s="8" t="s">
        <v>68</v>
      </c>
      <c r="E20" s="8" t="s">
        <v>73</v>
      </c>
      <c r="F20" s="7" t="s">
        <v>21</v>
      </c>
      <c r="G20" s="8">
        <v>400</v>
      </c>
      <c r="H20" s="8">
        <v>236.6</v>
      </c>
      <c r="I20" s="8">
        <f t="shared" si="2"/>
        <v>163.4</v>
      </c>
      <c r="J20" s="8" t="s">
        <v>74</v>
      </c>
      <c r="K20" s="7" t="s">
        <v>75</v>
      </c>
      <c r="L20" s="7" t="s">
        <v>76</v>
      </c>
      <c r="M20" s="7" t="s">
        <v>25</v>
      </c>
    </row>
    <row r="21" ht="34" customHeight="1" spans="1:13">
      <c r="A21" s="7">
        <f>COUNT($A$3:A20)+1</f>
        <v>15</v>
      </c>
      <c r="B21" s="9" t="s">
        <v>66</v>
      </c>
      <c r="C21" s="9" t="s">
        <v>67</v>
      </c>
      <c r="D21" s="7" t="s">
        <v>68</v>
      </c>
      <c r="E21" s="7" t="s">
        <v>77</v>
      </c>
      <c r="F21" s="7" t="s">
        <v>78</v>
      </c>
      <c r="G21" s="8">
        <v>450</v>
      </c>
      <c r="H21" s="8">
        <v>0</v>
      </c>
      <c r="I21" s="8">
        <f t="shared" si="2"/>
        <v>450</v>
      </c>
      <c r="J21" s="8" t="s">
        <v>79</v>
      </c>
      <c r="K21" s="7"/>
      <c r="L21" s="7" t="s">
        <v>80</v>
      </c>
      <c r="M21" s="7" t="s">
        <v>25</v>
      </c>
    </row>
    <row r="22" ht="34" customHeight="1" spans="1:13">
      <c r="A22" s="7">
        <f>COUNT($A$3:A21)+1</f>
        <v>16</v>
      </c>
      <c r="B22" s="9" t="s">
        <v>66</v>
      </c>
      <c r="C22" s="9" t="s">
        <v>67</v>
      </c>
      <c r="D22" s="9" t="s">
        <v>68</v>
      </c>
      <c r="E22" s="9" t="s">
        <v>81</v>
      </c>
      <c r="F22" s="7" t="s">
        <v>78</v>
      </c>
      <c r="G22" s="8">
        <v>450</v>
      </c>
      <c r="H22" s="8">
        <v>0</v>
      </c>
      <c r="I22" s="8">
        <f t="shared" si="2"/>
        <v>450</v>
      </c>
      <c r="J22" s="8" t="s">
        <v>79</v>
      </c>
      <c r="K22" s="7" t="s">
        <v>82</v>
      </c>
      <c r="L22" s="7" t="s">
        <v>83</v>
      </c>
      <c r="M22" s="7" t="s">
        <v>25</v>
      </c>
    </row>
    <row r="23" ht="34" customHeight="1" spans="1:13">
      <c r="A23" s="7">
        <f>COUNT($A$3:A22)+1</f>
        <v>17</v>
      </c>
      <c r="B23" s="8" t="s">
        <v>66</v>
      </c>
      <c r="C23" s="8" t="s">
        <v>67</v>
      </c>
      <c r="D23" s="8" t="s">
        <v>84</v>
      </c>
      <c r="E23" s="8" t="s">
        <v>85</v>
      </c>
      <c r="F23" s="7" t="s">
        <v>28</v>
      </c>
      <c r="G23" s="8">
        <v>100</v>
      </c>
      <c r="H23" s="8">
        <v>0</v>
      </c>
      <c r="I23" s="8">
        <f t="shared" si="2"/>
        <v>100</v>
      </c>
      <c r="J23" s="8" t="s">
        <v>86</v>
      </c>
      <c r="K23" s="7"/>
      <c r="L23" s="7" t="s">
        <v>87</v>
      </c>
      <c r="M23" s="7" t="s">
        <v>25</v>
      </c>
    </row>
    <row r="24" ht="34" customHeight="1" spans="1:13">
      <c r="A24" s="7">
        <f>COUNT($A$3:A23)+1</f>
        <v>18</v>
      </c>
      <c r="B24" s="10" t="s">
        <v>66</v>
      </c>
      <c r="C24" s="10" t="s">
        <v>67</v>
      </c>
      <c r="D24" s="10" t="s">
        <v>88</v>
      </c>
      <c r="E24" s="16" t="s">
        <v>89</v>
      </c>
      <c r="F24" s="7" t="s">
        <v>21</v>
      </c>
      <c r="G24" s="8">
        <v>400</v>
      </c>
      <c r="H24" s="8">
        <v>0</v>
      </c>
      <c r="I24" s="8">
        <f t="shared" si="2"/>
        <v>400</v>
      </c>
      <c r="J24" s="8" t="s">
        <v>90</v>
      </c>
      <c r="K24" s="7"/>
      <c r="L24" s="7" t="s">
        <v>91</v>
      </c>
      <c r="M24" s="7" t="s">
        <v>25</v>
      </c>
    </row>
    <row r="25" ht="34" customHeight="1" spans="1:13">
      <c r="A25" s="7">
        <f>COUNT($A$3:A24)+1</f>
        <v>19</v>
      </c>
      <c r="B25" s="9" t="s">
        <v>66</v>
      </c>
      <c r="C25" s="9" t="s">
        <v>67</v>
      </c>
      <c r="D25" s="9" t="s">
        <v>92</v>
      </c>
      <c r="E25" s="9" t="s">
        <v>93</v>
      </c>
      <c r="F25" s="7" t="s">
        <v>28</v>
      </c>
      <c r="G25" s="8">
        <v>100</v>
      </c>
      <c r="H25" s="8">
        <v>0</v>
      </c>
      <c r="I25" s="8">
        <f t="shared" si="2"/>
        <v>100</v>
      </c>
      <c r="J25" s="8" t="s">
        <v>94</v>
      </c>
      <c r="K25" s="7" t="s">
        <v>95</v>
      </c>
      <c r="L25" s="7" t="s">
        <v>96</v>
      </c>
      <c r="M25" s="7" t="s">
        <v>25</v>
      </c>
    </row>
    <row r="26" ht="34" customHeight="1" spans="1:13">
      <c r="A26" s="7">
        <f>COUNT($A$3:A25)+1</f>
        <v>20</v>
      </c>
      <c r="B26" s="9" t="s">
        <v>66</v>
      </c>
      <c r="C26" s="9" t="s">
        <v>97</v>
      </c>
      <c r="D26" s="9" t="s">
        <v>98</v>
      </c>
      <c r="E26" s="9" t="s">
        <v>99</v>
      </c>
      <c r="F26" s="7" t="s">
        <v>28</v>
      </c>
      <c r="G26" s="8">
        <v>100</v>
      </c>
      <c r="H26" s="8">
        <v>0</v>
      </c>
      <c r="I26" s="8">
        <f t="shared" ref="I26:I33" si="3">G26-H26</f>
        <v>100</v>
      </c>
      <c r="J26" s="8" t="s">
        <v>100</v>
      </c>
      <c r="K26" s="7"/>
      <c r="L26" s="7" t="s">
        <v>101</v>
      </c>
      <c r="M26" s="7" t="s">
        <v>25</v>
      </c>
    </row>
    <row r="27" ht="34" customHeight="1" spans="1:13">
      <c r="A27" s="7">
        <f>COUNT($A$3:A26)+1</f>
        <v>21</v>
      </c>
      <c r="B27" s="14" t="s">
        <v>102</v>
      </c>
      <c r="C27" s="14" t="s">
        <v>103</v>
      </c>
      <c r="D27" s="7" t="s">
        <v>98</v>
      </c>
      <c r="E27" s="7" t="s">
        <v>104</v>
      </c>
      <c r="F27" s="7" t="s">
        <v>28</v>
      </c>
      <c r="G27" s="14">
        <v>100</v>
      </c>
      <c r="H27" s="8">
        <v>0</v>
      </c>
      <c r="I27" s="8">
        <f t="shared" si="3"/>
        <v>100</v>
      </c>
      <c r="J27" s="7" t="s">
        <v>105</v>
      </c>
      <c r="K27" s="7"/>
      <c r="L27" s="7" t="s">
        <v>106</v>
      </c>
      <c r="M27" s="7" t="s">
        <v>25</v>
      </c>
    </row>
    <row r="28" ht="34" customHeight="1" spans="1:13">
      <c r="A28" s="7">
        <f>COUNT($A$3:A27)+1</f>
        <v>22</v>
      </c>
      <c r="B28" s="7" t="s">
        <v>102</v>
      </c>
      <c r="C28" s="7" t="s">
        <v>97</v>
      </c>
      <c r="D28" s="7" t="s">
        <v>107</v>
      </c>
      <c r="E28" s="7" t="s">
        <v>108</v>
      </c>
      <c r="F28" s="7" t="s">
        <v>28</v>
      </c>
      <c r="G28" s="14">
        <v>100</v>
      </c>
      <c r="H28" s="8">
        <v>0</v>
      </c>
      <c r="I28" s="8">
        <f t="shared" si="3"/>
        <v>100</v>
      </c>
      <c r="J28" s="7" t="s">
        <v>109</v>
      </c>
      <c r="K28" s="7"/>
      <c r="L28" s="7" t="s">
        <v>110</v>
      </c>
      <c r="M28" s="7" t="s">
        <v>25</v>
      </c>
    </row>
    <row r="29" ht="34" customHeight="1" spans="1:13">
      <c r="A29" s="7">
        <f>COUNT($A$3:A28)+1</f>
        <v>23</v>
      </c>
      <c r="B29" s="7" t="s">
        <v>102</v>
      </c>
      <c r="C29" s="7" t="s">
        <v>97</v>
      </c>
      <c r="D29" s="7" t="s">
        <v>111</v>
      </c>
      <c r="E29" s="7" t="s">
        <v>112</v>
      </c>
      <c r="F29" s="7" t="s">
        <v>28</v>
      </c>
      <c r="G29" s="14">
        <v>100</v>
      </c>
      <c r="H29" s="8">
        <v>0</v>
      </c>
      <c r="I29" s="8">
        <f t="shared" si="3"/>
        <v>100</v>
      </c>
      <c r="J29" s="7" t="s">
        <v>113</v>
      </c>
      <c r="K29" s="7"/>
      <c r="L29" s="7" t="s">
        <v>114</v>
      </c>
      <c r="M29" s="7" t="s">
        <v>25</v>
      </c>
    </row>
    <row r="30" ht="34" customHeight="1" spans="1:13">
      <c r="A30" s="7">
        <f>COUNT($A$3:A29)+1</f>
        <v>24</v>
      </c>
      <c r="B30" s="7" t="s">
        <v>102</v>
      </c>
      <c r="C30" s="7" t="s">
        <v>97</v>
      </c>
      <c r="D30" s="7" t="s">
        <v>115</v>
      </c>
      <c r="E30" s="7" t="s">
        <v>116</v>
      </c>
      <c r="F30" s="7" t="s">
        <v>28</v>
      </c>
      <c r="G30" s="14">
        <v>100</v>
      </c>
      <c r="H30" s="8">
        <v>0</v>
      </c>
      <c r="I30" s="8">
        <f t="shared" si="3"/>
        <v>100</v>
      </c>
      <c r="J30" s="7" t="s">
        <v>117</v>
      </c>
      <c r="K30" s="7"/>
      <c r="L30" s="7" t="s">
        <v>118</v>
      </c>
      <c r="M30" s="7" t="s">
        <v>25</v>
      </c>
    </row>
    <row r="31" ht="34" customHeight="1" spans="1:13">
      <c r="A31" s="7">
        <f>COUNT($A$3:A30)+1</f>
        <v>25</v>
      </c>
      <c r="B31" s="13" t="s">
        <v>66</v>
      </c>
      <c r="C31" s="13" t="s">
        <v>67</v>
      </c>
      <c r="D31" s="13" t="s">
        <v>68</v>
      </c>
      <c r="E31" s="13" t="s">
        <v>119</v>
      </c>
      <c r="F31" s="13" t="s">
        <v>43</v>
      </c>
      <c r="G31" s="13">
        <v>0</v>
      </c>
      <c r="H31" s="13">
        <v>400</v>
      </c>
      <c r="I31" s="13">
        <f t="shared" si="3"/>
        <v>-400</v>
      </c>
      <c r="J31" s="17"/>
      <c r="K31" s="13" t="s">
        <v>120</v>
      </c>
      <c r="L31" s="7"/>
      <c r="M31" s="7"/>
    </row>
    <row r="32" ht="34" customHeight="1" spans="1:13">
      <c r="A32" s="7">
        <f>COUNT($A$3:A31)+1</f>
        <v>26</v>
      </c>
      <c r="B32" s="13" t="s">
        <v>66</v>
      </c>
      <c r="C32" s="13" t="s">
        <v>121</v>
      </c>
      <c r="D32" s="13" t="s">
        <v>122</v>
      </c>
      <c r="E32" s="13" t="s">
        <v>123</v>
      </c>
      <c r="F32" s="13" t="s">
        <v>43</v>
      </c>
      <c r="G32" s="13">
        <v>0</v>
      </c>
      <c r="H32" s="13">
        <v>400</v>
      </c>
      <c r="I32" s="13">
        <f t="shared" si="3"/>
        <v>-400</v>
      </c>
      <c r="J32" s="17"/>
      <c r="K32" s="13" t="s">
        <v>124</v>
      </c>
      <c r="L32" s="7"/>
      <c r="M32" s="7"/>
    </row>
    <row r="33" ht="34" customHeight="1" spans="1:13">
      <c r="A33" s="7">
        <f>COUNT($A$3:A32)+1</f>
        <v>27</v>
      </c>
      <c r="B33" s="13" t="s">
        <v>66</v>
      </c>
      <c r="C33" s="13" t="s">
        <v>121</v>
      </c>
      <c r="D33" s="13" t="s">
        <v>125</v>
      </c>
      <c r="E33" s="13" t="s">
        <v>123</v>
      </c>
      <c r="F33" s="13" t="s">
        <v>126</v>
      </c>
      <c r="G33" s="13">
        <v>0</v>
      </c>
      <c r="H33" s="13">
        <v>600</v>
      </c>
      <c r="I33" s="13">
        <f t="shared" si="3"/>
        <v>-600</v>
      </c>
      <c r="J33" s="17"/>
      <c r="K33" s="13" t="s">
        <v>127</v>
      </c>
      <c r="L33" s="7"/>
      <c r="M33" s="7"/>
    </row>
    <row r="34" ht="34" customHeight="1" spans="1:13">
      <c r="A34" s="7"/>
      <c r="B34" s="5"/>
      <c r="C34" s="5"/>
      <c r="D34" s="6"/>
      <c r="E34" s="6" t="s">
        <v>128</v>
      </c>
      <c r="F34" s="5"/>
      <c r="G34" s="5">
        <f>SUM(G35:G41)</f>
        <v>1100</v>
      </c>
      <c r="H34" s="5">
        <f>SUM(H35:H41)</f>
        <v>939</v>
      </c>
      <c r="I34" s="5">
        <f>SUM(I35:I41)</f>
        <v>161</v>
      </c>
      <c r="J34" s="5"/>
      <c r="K34" s="5"/>
      <c r="L34" s="5"/>
      <c r="M34" s="5"/>
    </row>
    <row r="35" ht="34" customHeight="1" spans="1:13">
      <c r="A35" s="7">
        <f>COUNT($A$3:A34)+1</f>
        <v>28</v>
      </c>
      <c r="B35" s="14" t="s">
        <v>129</v>
      </c>
      <c r="C35" s="14" t="s">
        <v>130</v>
      </c>
      <c r="D35" s="15" t="s">
        <v>131</v>
      </c>
      <c r="E35" s="15" t="s">
        <v>132</v>
      </c>
      <c r="F35" s="7" t="s">
        <v>21</v>
      </c>
      <c r="G35" s="14">
        <v>400</v>
      </c>
      <c r="H35" s="8">
        <v>0</v>
      </c>
      <c r="I35" s="8">
        <f t="shared" ref="I35:I41" si="4">G35-H35</f>
        <v>400</v>
      </c>
      <c r="J35" s="14" t="s">
        <v>133</v>
      </c>
      <c r="K35" s="7"/>
      <c r="L35" s="7" t="s">
        <v>134</v>
      </c>
      <c r="M35" s="7" t="s">
        <v>25</v>
      </c>
    </row>
    <row r="36" ht="34" customHeight="1" spans="1:13">
      <c r="A36" s="7">
        <f>COUNT($A$3:A35)+1</f>
        <v>29</v>
      </c>
      <c r="B36" s="12" t="s">
        <v>135</v>
      </c>
      <c r="C36" s="12" t="s">
        <v>136</v>
      </c>
      <c r="D36" s="12" t="s">
        <v>41</v>
      </c>
      <c r="E36" s="12" t="s">
        <v>137</v>
      </c>
      <c r="F36" s="12" t="s">
        <v>43</v>
      </c>
      <c r="G36" s="14">
        <v>600</v>
      </c>
      <c r="H36" s="14">
        <v>400</v>
      </c>
      <c r="I36" s="8">
        <f t="shared" si="4"/>
        <v>200</v>
      </c>
      <c r="J36" s="7" t="s">
        <v>138</v>
      </c>
      <c r="K36" s="7"/>
      <c r="L36" s="7" t="s">
        <v>139</v>
      </c>
      <c r="M36" s="7" t="s">
        <v>25</v>
      </c>
    </row>
    <row r="37" ht="34" customHeight="1" spans="1:13">
      <c r="A37" s="7">
        <f>COUNT($A$3:A36)+1</f>
        <v>30</v>
      </c>
      <c r="B37" s="7" t="s">
        <v>135</v>
      </c>
      <c r="C37" s="7" t="s">
        <v>140</v>
      </c>
      <c r="D37" s="7" t="s">
        <v>141</v>
      </c>
      <c r="E37" s="7" t="s">
        <v>142</v>
      </c>
      <c r="F37" s="7" t="s">
        <v>28</v>
      </c>
      <c r="G37" s="14">
        <v>100</v>
      </c>
      <c r="H37" s="8">
        <v>0</v>
      </c>
      <c r="I37" s="8">
        <f t="shared" si="4"/>
        <v>100</v>
      </c>
      <c r="J37" s="7" t="s">
        <v>143</v>
      </c>
      <c r="K37" s="7"/>
      <c r="L37" s="7" t="s">
        <v>36</v>
      </c>
      <c r="M37" s="7" t="s">
        <v>25</v>
      </c>
    </row>
    <row r="38" ht="34" customHeight="1" spans="1:13">
      <c r="A38" s="7">
        <f>COUNT($A$3:A37)+1</f>
        <v>31</v>
      </c>
      <c r="B38" s="13" t="s">
        <v>135</v>
      </c>
      <c r="C38" s="13" t="s">
        <v>140</v>
      </c>
      <c r="D38" s="13" t="s">
        <v>144</v>
      </c>
      <c r="E38" s="13" t="s">
        <v>145</v>
      </c>
      <c r="F38" s="13" t="s">
        <v>58</v>
      </c>
      <c r="G38" s="13">
        <v>0</v>
      </c>
      <c r="H38" s="13">
        <v>119</v>
      </c>
      <c r="I38" s="13">
        <f t="shared" si="4"/>
        <v>-119</v>
      </c>
      <c r="J38" s="17"/>
      <c r="K38" s="13" t="s">
        <v>59</v>
      </c>
      <c r="L38" s="17"/>
      <c r="M38" s="17"/>
    </row>
    <row r="39" ht="34" customHeight="1" spans="1:13">
      <c r="A39" s="7">
        <f>COUNT($A$3:A38)+1</f>
        <v>32</v>
      </c>
      <c r="B39" s="13" t="s">
        <v>135</v>
      </c>
      <c r="C39" s="13" t="s">
        <v>140</v>
      </c>
      <c r="D39" s="13" t="s">
        <v>144</v>
      </c>
      <c r="E39" s="13" t="s">
        <v>145</v>
      </c>
      <c r="F39" s="13" t="s">
        <v>60</v>
      </c>
      <c r="G39" s="13">
        <v>0</v>
      </c>
      <c r="H39" s="13">
        <v>220</v>
      </c>
      <c r="I39" s="13">
        <f t="shared" si="4"/>
        <v>-220</v>
      </c>
      <c r="J39" s="17"/>
      <c r="K39" s="13" t="s">
        <v>59</v>
      </c>
      <c r="L39" s="17"/>
      <c r="M39" s="17"/>
    </row>
    <row r="40" ht="34" customHeight="1" spans="1:13">
      <c r="A40" s="7">
        <f>COUNT($A$3:A39)+1</f>
        <v>33</v>
      </c>
      <c r="B40" s="13" t="s">
        <v>135</v>
      </c>
      <c r="C40" s="13" t="s">
        <v>140</v>
      </c>
      <c r="D40" s="13" t="s">
        <v>146</v>
      </c>
      <c r="E40" s="13" t="s">
        <v>147</v>
      </c>
      <c r="F40" s="13" t="s">
        <v>60</v>
      </c>
      <c r="G40" s="13">
        <v>0</v>
      </c>
      <c r="H40" s="13">
        <v>20</v>
      </c>
      <c r="I40" s="13">
        <f t="shared" si="4"/>
        <v>-20</v>
      </c>
      <c r="J40" s="17"/>
      <c r="K40" s="13" t="s">
        <v>59</v>
      </c>
      <c r="L40" s="17"/>
      <c r="M40" s="17"/>
    </row>
    <row r="41" ht="34" customHeight="1" spans="1:13">
      <c r="A41" s="7">
        <f>COUNT($A$3:A40)+1</f>
        <v>34</v>
      </c>
      <c r="B41" s="13" t="s">
        <v>135</v>
      </c>
      <c r="C41" s="13" t="s">
        <v>148</v>
      </c>
      <c r="D41" s="13" t="s">
        <v>149</v>
      </c>
      <c r="E41" s="13" t="s">
        <v>150</v>
      </c>
      <c r="F41" s="13" t="s">
        <v>60</v>
      </c>
      <c r="G41" s="13">
        <v>0</v>
      </c>
      <c r="H41" s="13">
        <v>180</v>
      </c>
      <c r="I41" s="13">
        <f t="shared" si="4"/>
        <v>-180</v>
      </c>
      <c r="J41" s="17"/>
      <c r="K41" s="13" t="s">
        <v>59</v>
      </c>
      <c r="L41" s="17"/>
      <c r="M41" s="17"/>
    </row>
  </sheetData>
  <autoFilter ref="A3:XFD41">
    <extLst/>
  </autoFilter>
  <mergeCells count="1">
    <mergeCell ref="A2:M2"/>
  </mergeCells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2025-05-07T09:37:00Z</dcterms:created>
  <dcterms:modified xsi:type="dcterms:W3CDTF">2025-06-05T16:42:16Z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