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</sheets>
  <definedNames>
    <definedName name="_xlnm._FilterDatabase" localSheetId="0" hidden="1">Sheet1!$A$4:$XEX$203</definedName>
    <definedName name="_xlnm.Print_Area" localSheetId="0">Sheet1!$A$1:$K$203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<sst xmlns="http://schemas.openxmlformats.org/spreadsheetml/2006/main" count="771" uniqueCount="352">
  <si>
    <t>附件</t>
  </si>
  <si>
    <t>2023年贵州省中央煤层气（煤矿瓦斯）抽采利用奖补预拨资金预算表</t>
  </si>
  <si>
    <t>单位：</t>
  </si>
  <si>
    <t>万元、万立方米</t>
  </si>
  <si>
    <t>序号</t>
  </si>
  <si>
    <t>所在市</t>
  </si>
  <si>
    <t>所在县</t>
  </si>
  <si>
    <t>所属集团公司</t>
  </si>
  <si>
    <t>企业名称</t>
  </si>
  <si>
    <t>预计2023年抽采总量</t>
  </si>
  <si>
    <t>预计2023年利用总量</t>
  </si>
  <si>
    <t>预计2023年取暖季抽采量</t>
  </si>
  <si>
    <t>预计2023年取暖季利用量</t>
  </si>
  <si>
    <t>拟分配资金</t>
  </si>
  <si>
    <t>备注</t>
  </si>
  <si>
    <t>贵州省合计</t>
  </si>
  <si>
    <t>一、遵义市合计</t>
  </si>
  <si>
    <t>（一）</t>
  </si>
  <si>
    <t>习水县小计</t>
  </si>
  <si>
    <t>遵义市</t>
  </si>
  <si>
    <t>习水县</t>
  </si>
  <si>
    <t>贵州绿洲红城能源投资有限公司</t>
  </si>
  <si>
    <t>龙宝煤矿</t>
  </si>
  <si>
    <t>富泓煤矿</t>
  </si>
  <si>
    <t>贵州能发电力燃料开发有限公司</t>
  </si>
  <si>
    <t>木担坝煤矿</t>
  </si>
  <si>
    <t>贵州诚搏煤业有限公司</t>
  </si>
  <si>
    <t>振兴煤矿</t>
  </si>
  <si>
    <t>天合煤矿</t>
  </si>
  <si>
    <t>贵州万胜恒通矿业有限责任公司</t>
  </si>
  <si>
    <t>赤水市岔角煤矿</t>
  </si>
  <si>
    <t>习隆煤矿</t>
  </si>
  <si>
    <t>新兴宏能煤矿</t>
  </si>
  <si>
    <t>贵州徐矿兴隆矿业有限责任公司</t>
  </si>
  <si>
    <t>兴隆煤矿</t>
  </si>
  <si>
    <t>（二）</t>
  </si>
  <si>
    <t>桐梓县小计</t>
  </si>
  <si>
    <t>桐梓县</t>
  </si>
  <si>
    <t>万顺煤炭有限责任公司</t>
  </si>
  <si>
    <t>桐梓县万顺煤矿</t>
  </si>
  <si>
    <t>贵州渝能矿业有限责任公司</t>
  </si>
  <si>
    <t>桐梓县吉源煤矿</t>
  </si>
  <si>
    <t>贵州赤天化花秋矿业有限责任公司</t>
  </si>
  <si>
    <t>贵州吉利能源投资有限公司</t>
  </si>
  <si>
    <t>桐梓县永顺煤矿</t>
  </si>
  <si>
    <t>官仓煤矿</t>
  </si>
  <si>
    <t>桐梓县九坝镇仙岩煤矿</t>
  </si>
  <si>
    <t>贵州耀辉矿业发展有限公司</t>
  </si>
  <si>
    <t>桐梓县大河镇大河煤矿</t>
  </si>
  <si>
    <t>（三）</t>
  </si>
  <si>
    <t>播州区小计</t>
  </si>
  <si>
    <t>播州区</t>
  </si>
  <si>
    <t>贵州省朗月富乘矿业有限公司</t>
  </si>
  <si>
    <t>贵州省朗月富乘矿业有限公司播州区枫香镇纸房煤矿</t>
  </si>
  <si>
    <t>贵州鑫福能源开发有限公司</t>
  </si>
  <si>
    <t>贵州鑫福能源开发有限公司遵义县平正乡枫香煤矿</t>
  </si>
  <si>
    <t>江煤贵州矿业集团有限责任公司</t>
  </si>
  <si>
    <t>江煤贵州矿业集团有限责任公司遵义县平正乡大林煤矿</t>
  </si>
  <si>
    <t>（四）</t>
  </si>
  <si>
    <t>仁怀市小计</t>
  </si>
  <si>
    <t>仁怀市</t>
  </si>
  <si>
    <t>贵州金永泰矿业投资公司</t>
  </si>
  <si>
    <t>贵州金永泰矿业投资有限公司仁怀市梯子岩煤矿</t>
  </si>
  <si>
    <t>仁怀鹏辉煤业有限公司</t>
  </si>
  <si>
    <t>仁怀鹏辉煤业有限公司仁怀市高大坪镇光华煤矿</t>
  </si>
  <si>
    <t>二、六盘水市小计</t>
  </si>
  <si>
    <t>六枝特区小计</t>
  </si>
  <si>
    <t>六盘水市</t>
  </si>
  <si>
    <t>六枝特区</t>
  </si>
  <si>
    <t>乌江能源集团有限责任公司</t>
  </si>
  <si>
    <t>六枝特区煤层气投资开发有限公司（六枝特区瓦斯治理勘探工程）</t>
  </si>
  <si>
    <t>贵州飞尚能源有限公司</t>
  </si>
  <si>
    <t>六枝特区新松煤业有限公司（六家坝煤矿）</t>
  </si>
  <si>
    <t>贵州美升能源集团有限公司</t>
  </si>
  <si>
    <t>六枝特区落别乡竹林煤矿</t>
  </si>
  <si>
    <t>六枝特区宏顺发煤矿有限公司</t>
  </si>
  <si>
    <t>六枝特区新窑兴旺矿业有限公司（兴旺煤矿）</t>
  </si>
  <si>
    <t>六枝特区兴旺煤矿</t>
  </si>
  <si>
    <t>贵州贵能投资股份有限公司</t>
  </si>
  <si>
    <t>贵州贵能黑拉嘎煤业有限公司</t>
  </si>
  <si>
    <t>盘州市合计</t>
  </si>
  <si>
    <t>盘州市</t>
  </si>
  <si>
    <t>贵州盘江精煤股份有限公司</t>
  </si>
  <si>
    <t>火烧铺矿</t>
  </si>
  <si>
    <t>金佳矿</t>
  </si>
  <si>
    <t>月亮田矿</t>
  </si>
  <si>
    <t>山脚树矿</t>
  </si>
  <si>
    <r>
      <rPr>
        <sz val="10"/>
        <color theme="1"/>
        <rFont val="宋体"/>
        <charset val="134"/>
      </rPr>
      <t>土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城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矿</t>
    </r>
  </si>
  <si>
    <r>
      <rPr>
        <sz val="10"/>
        <color theme="1"/>
        <rFont val="宋体"/>
        <charset val="134"/>
      </rPr>
      <t>松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河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矿</t>
    </r>
  </si>
  <si>
    <r>
      <rPr>
        <sz val="10"/>
        <color theme="1"/>
        <rFont val="宋体"/>
        <charset val="134"/>
      </rPr>
      <t>响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水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矿</t>
    </r>
  </si>
  <si>
    <t>马依西一井</t>
  </si>
  <si>
    <t>瓦斯发电站已建设完成</t>
  </si>
  <si>
    <t>贵州湾田煤业集团有限公司</t>
  </si>
  <si>
    <t>贵州松河东一井煤业有限责任公司</t>
  </si>
  <si>
    <t>贵州邦达能源开发有限公司</t>
  </si>
  <si>
    <t>老洼地煤矿</t>
  </si>
  <si>
    <t>贵州紫森源集团投资有限公司</t>
  </si>
  <si>
    <t>盘州市蟒源煤矿</t>
  </si>
  <si>
    <t>盘州市煤炭开发总公司</t>
  </si>
  <si>
    <t>盘县老沙田煤矿</t>
  </si>
  <si>
    <t>盘州市柏果镇金河煤矿</t>
  </si>
  <si>
    <t>贵州吉龙投资有限公司</t>
  </si>
  <si>
    <t>盘县洒基镇荣祥煤矿</t>
  </si>
  <si>
    <t>麦地煤矿</t>
  </si>
  <si>
    <t>贵州德佳投资有限公司</t>
  </si>
  <si>
    <t>盘县柏果镇红旗煤矿</t>
  </si>
  <si>
    <t>贵州久泰邦达能源开发有限公司</t>
  </si>
  <si>
    <t>谢家河沟煤矿</t>
  </si>
  <si>
    <t>六盘水</t>
  </si>
  <si>
    <t>盘州市小河边矿业有限公司</t>
  </si>
  <si>
    <t>盘州市大山镇小河边煤矿</t>
  </si>
  <si>
    <t>苞谷山煤矿</t>
  </si>
  <si>
    <t>盘州市仲恒煤矿</t>
  </si>
  <si>
    <t>六盘水恒鼎实业有限公司</t>
  </si>
  <si>
    <t>盘县柏果镇兴达煤矿</t>
  </si>
  <si>
    <t>盘县西冲镇大湾祥兴煤矿</t>
  </si>
  <si>
    <t>盘县淤泥乡金河煤矿</t>
  </si>
  <si>
    <t>盘县淤泥乡大河煤矿</t>
  </si>
  <si>
    <t>盘县羊场乡羊场煤矿</t>
  </si>
  <si>
    <t>红果煤矿</t>
  </si>
  <si>
    <t>东李煤矿</t>
  </si>
  <si>
    <t>贵州中纸投资有限公司</t>
  </si>
  <si>
    <t>红果镇中纸厂煤矿</t>
  </si>
  <si>
    <t>盘州市煤炭开发有限公司</t>
  </si>
  <si>
    <t>松河西井</t>
  </si>
  <si>
    <t>邦达能源开发有限公司</t>
  </si>
  <si>
    <t>昌兴煤矿</t>
  </si>
  <si>
    <t>盘县淤泥乡湾田煤矿</t>
  </si>
  <si>
    <t>打牛厂煤业有限公司</t>
  </si>
  <si>
    <t>打牛厂煤矿</t>
  </si>
  <si>
    <r>
      <rPr>
        <sz val="10"/>
        <color theme="1"/>
        <rFont val="宋体"/>
        <charset val="134"/>
      </rPr>
      <t>贵州盘江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煤电集团有限责任公司</t>
    </r>
  </si>
  <si>
    <t>贵州盘江煤层气开发利用有限责任公司</t>
  </si>
  <si>
    <t>金佳矿河边井区</t>
  </si>
  <si>
    <t>盘州煤炭开发总公司</t>
  </si>
  <si>
    <t>松河东井</t>
  </si>
  <si>
    <t>盘县松河乡新华煤矿</t>
  </si>
  <si>
    <r>
      <t>2023</t>
    </r>
    <r>
      <rPr>
        <sz val="10"/>
        <color theme="1"/>
        <rFont val="宋体"/>
        <charset val="134"/>
      </rPr>
      <t>年计划新建瓦斯发电站</t>
    </r>
  </si>
  <si>
    <t>福地煤矿</t>
  </si>
  <si>
    <t>贵州省越能吉原煤业有限公司</t>
  </si>
  <si>
    <t>吉源煤矿</t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</si>
  <si>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年计划安装发电机组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台</t>
    </r>
  </si>
  <si>
    <t>水城区小计</t>
  </si>
  <si>
    <t>水城区</t>
  </si>
  <si>
    <t>六盘水天元矿业有限责任公司</t>
  </si>
  <si>
    <t>水城县阿戛凉水沟煤矿</t>
  </si>
  <si>
    <t>贵州邦达能源开发有限公司水城区勺米老地沟煤矿</t>
  </si>
  <si>
    <t>贵州水城矿业股份有限公司</t>
  </si>
  <si>
    <t>格目底东井煤矿</t>
  </si>
  <si>
    <t>贵州久益矿业股份有限公司</t>
  </si>
  <si>
    <t>水城县都格乡保兴煤矿</t>
  </si>
  <si>
    <t>六盘水化乐煤业有限公司化乐煤矿</t>
  </si>
  <si>
    <t>根据2022年度利用情况调低预拨，复核验收后据实清算</t>
  </si>
  <si>
    <t>贵州格目底矿业有限公司</t>
  </si>
  <si>
    <t>米箩煤矿</t>
  </si>
  <si>
    <t>贵州安晟能源集团有限公司</t>
  </si>
  <si>
    <t>贵州发耳煤业有限公司发耳煤矿</t>
  </si>
  <si>
    <t>老鹰山煤矿</t>
  </si>
  <si>
    <t>贵州华瑞鼎兴能源有限公司</t>
  </si>
  <si>
    <t>阿戛煤矿</t>
  </si>
  <si>
    <t>贵州德佳矿业有限公司</t>
  </si>
  <si>
    <t>志鸿煤矿</t>
  </si>
  <si>
    <t>贵州甲盛龙集团矿业投资有限公司</t>
  </si>
  <si>
    <t>贵州贵能投资有限公司</t>
  </si>
  <si>
    <t>都格河边煤矿</t>
  </si>
  <si>
    <t>腾庆煤矿</t>
  </si>
  <si>
    <t>攀枝花煤矿</t>
  </si>
  <si>
    <t>乌江能源集团有限公司</t>
  </si>
  <si>
    <t>六盘水煤层气投资开发有限公司（化乐区块）</t>
  </si>
  <si>
    <t>贵州万海隆矿业集团股份有限公司</t>
  </si>
  <si>
    <t>甘家沟煤矿</t>
  </si>
  <si>
    <t>新建电站</t>
  </si>
  <si>
    <t>格目底中井煤矿（玉舍中井）</t>
  </si>
  <si>
    <t>钟山区小计</t>
  </si>
  <si>
    <t>钟山区</t>
  </si>
  <si>
    <t>六盘水能源投资开发有限公司（钟山区瓦斯综合治理勘探工程）</t>
  </si>
  <si>
    <t>盘江集团水城矿业股份有限公司</t>
  </si>
  <si>
    <t>贵州水城矿业股份有限公司大湾煤矿</t>
  </si>
  <si>
    <t>贵州水城矿业股份有限公司汪家寨煤矿</t>
  </si>
  <si>
    <t>贵州水城矿业股份公司大河边煤矿</t>
  </si>
  <si>
    <t>贵州水城矿业股份有限公司那罗寨煤矿</t>
  </si>
  <si>
    <t>三、安顺市州合计</t>
  </si>
  <si>
    <t>普定县小计</t>
  </si>
  <si>
    <t>安顺市</t>
  </si>
  <si>
    <t>普定县</t>
  </si>
  <si>
    <t>独立法人</t>
  </si>
  <si>
    <t>东光煤矿</t>
  </si>
  <si>
    <t>元江煤矿</t>
  </si>
  <si>
    <t>安顺永峰煤焦集团有限公司</t>
  </si>
  <si>
    <t>打磨冲煤矿</t>
  </si>
  <si>
    <t>西秀区县小计</t>
  </si>
  <si>
    <t>西秀区</t>
  </si>
  <si>
    <t>致新煤业</t>
  </si>
  <si>
    <t>顶新煤业</t>
  </si>
  <si>
    <t>四、毕节市合计</t>
  </si>
  <si>
    <t>七星关区小计</t>
  </si>
  <si>
    <t>毕节市</t>
  </si>
  <si>
    <t>大方县</t>
  </si>
  <si>
    <t>贵州兴伟兴能源投资有限公司</t>
  </si>
  <si>
    <t>兴达煤矿</t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</si>
  <si>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月开始瓦斯发电</t>
    </r>
  </si>
  <si>
    <t>大方县小计</t>
  </si>
  <si>
    <t>山东能源集团贵州矿业公司</t>
  </si>
  <si>
    <t>大方绿塘煤矿有限责任公司</t>
  </si>
  <si>
    <r>
      <rPr>
        <sz val="10"/>
        <color theme="1"/>
        <rFont val="宋体"/>
        <charset val="134"/>
      </rPr>
      <t>贵州吉顺矿业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有限公司</t>
    </r>
  </si>
  <si>
    <r>
      <rPr>
        <sz val="10"/>
        <color theme="1"/>
        <rFont val="宋体"/>
        <charset val="134"/>
      </rPr>
      <t>贵州吉顺矿业有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限公司大方县高店乡营兴煤矿</t>
    </r>
  </si>
  <si>
    <r>
      <rPr>
        <sz val="10"/>
        <color theme="1"/>
        <rFont val="宋体"/>
        <charset val="134"/>
      </rPr>
      <t>贵州众一金彩黔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矿业有限公司</t>
    </r>
  </si>
  <si>
    <r>
      <rPr>
        <sz val="10"/>
        <color theme="1"/>
        <rFont val="宋体"/>
        <charset val="134"/>
      </rPr>
      <t>贵州大方县大营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煤业有限公司</t>
    </r>
  </si>
  <si>
    <r>
      <rPr>
        <sz val="10"/>
        <color theme="1"/>
        <rFont val="宋体"/>
        <charset val="134"/>
      </rPr>
      <t>大方县阳箐煤业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有限责任分公司</t>
    </r>
  </si>
  <si>
    <r>
      <rPr>
        <sz val="10"/>
        <color theme="1"/>
        <rFont val="宋体"/>
        <charset val="134"/>
      </rPr>
      <t>大方县阳箐煤业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有限责任公司大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方县星宿乡阳箐煤矿</t>
    </r>
  </si>
  <si>
    <r>
      <rPr>
        <sz val="10"/>
        <color theme="1"/>
        <rFont val="宋体"/>
        <charset val="134"/>
      </rPr>
      <t>大方县凤山乡金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岩煤矿</t>
    </r>
  </si>
  <si>
    <r>
      <rPr>
        <sz val="10"/>
        <color theme="1"/>
        <rFont val="宋体"/>
        <charset val="134"/>
      </rPr>
      <t>贵州大西南矿业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有限公司</t>
    </r>
  </si>
  <si>
    <t>安益煤矿</t>
  </si>
  <si>
    <r>
      <rPr>
        <sz val="10"/>
        <color theme="1"/>
        <rFont val="宋体"/>
        <charset val="134"/>
      </rPr>
      <t>贵州安晟能源有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限公司</t>
    </r>
  </si>
  <si>
    <t>贵州大方煤业有限公司小屯煤矿</t>
  </si>
  <si>
    <r>
      <rPr>
        <sz val="10"/>
        <color theme="1"/>
        <rFont val="宋体"/>
        <charset val="134"/>
      </rPr>
      <t>大方县顺河矿业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有限公司</t>
    </r>
  </si>
  <si>
    <r>
      <rPr>
        <sz val="10"/>
        <color theme="1"/>
        <rFont val="宋体"/>
        <charset val="134"/>
      </rPr>
      <t>大方县六龙镇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顺河煤矿</t>
    </r>
  </si>
  <si>
    <t>黔西市小计</t>
  </si>
  <si>
    <t>黔西市</t>
  </si>
  <si>
    <r>
      <rPr>
        <sz val="10"/>
        <color theme="1"/>
        <rFont val="宋体"/>
        <charset val="134"/>
      </rPr>
      <t>贵州安晟能源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有限公司</t>
    </r>
  </si>
  <si>
    <t>贵州黔西能源开发有限公司青龙煤矿</t>
  </si>
  <si>
    <t>永贵能源开发有限责任公司</t>
  </si>
  <si>
    <t>永贵能源开发有限责任公司新田煤矿</t>
  </si>
  <si>
    <t>贵州能发高山矿业有限公司</t>
  </si>
  <si>
    <t>黔西市耳海矿业有限公司</t>
  </si>
  <si>
    <t>贵州中航国际能源开发有限公司</t>
  </si>
  <si>
    <t>贵州中航国际能源开发有限公司黔西县中金煤矿区雷公山煤矿</t>
  </si>
  <si>
    <t>贵州东银同诚能源有限公司</t>
  </si>
  <si>
    <t>贵州东银同诚能源有限公司黔西县谷里镇石桥煤矿</t>
  </si>
  <si>
    <t>金沙县小计</t>
  </si>
  <si>
    <t>金沙县</t>
  </si>
  <si>
    <t>贵州林东矿业集团有限责任公司</t>
  </si>
  <si>
    <t>贵州林东煤业发展有限责任公司龙凤煤矿</t>
  </si>
  <si>
    <t>白坪煤矿</t>
  </si>
  <si>
    <t>大运煤矿</t>
  </si>
  <si>
    <t>贵州林华矿业有限公司</t>
  </si>
  <si>
    <t>贵州德源能投投资有限责任公司</t>
  </si>
  <si>
    <t>贵州金沙金泰煤矿有限公司金沙县长坝乡金泰煤矿</t>
  </si>
  <si>
    <t>贵州天健矿业集团股份有限公司</t>
  </si>
  <si>
    <t>新化煤矿一号井</t>
  </si>
  <si>
    <t>贵州金沙新化矿业有限公司</t>
  </si>
  <si>
    <t>新化煤矿五号井</t>
  </si>
  <si>
    <t>贵州省朗月矿业投资有限公司</t>
  </si>
  <si>
    <t>龙宫煤矿二号井</t>
  </si>
  <si>
    <t>贵州枫香林矿业有限公司</t>
  </si>
  <si>
    <t>枫香林煤矿</t>
  </si>
  <si>
    <t>金沙县新化乡龙宫煤矿一号井</t>
  </si>
  <si>
    <t>金沙县源村乡田湾煤矿</t>
  </si>
  <si>
    <t>木孔煤矿</t>
  </si>
  <si>
    <t>贵州钰祥矿业集团投资有限公司</t>
  </si>
  <si>
    <t>贵州钰祥矿业集团投资有限公司金沙县安洛乡兴安煤矿</t>
  </si>
  <si>
    <t>贵州国兴矿业集团有限责任公司</t>
  </si>
  <si>
    <t>贵州恒达煤业有限责任公司金沙县高坪乡鑫达煤矿</t>
  </si>
  <si>
    <t>回归煤矿</t>
  </si>
  <si>
    <t>贵州大西南矿业有限公司</t>
  </si>
  <si>
    <t>贵州大西南矿业有限公司金沙县新化乡贵源煤矿（二号井、五号井）</t>
  </si>
  <si>
    <t>贵州安晟能源有限公司</t>
  </si>
  <si>
    <t>贵州金沙龙凤煤业有限公司</t>
  </si>
  <si>
    <t>贵州大西南矿业有限公司金沙县新化乡国照腾龙煤矿</t>
  </si>
  <si>
    <t>金沙县吉盛煤业有限公司</t>
  </si>
  <si>
    <t>贵州钰祥矿业集团投资有限公司金沙县盛安煤矿</t>
  </si>
  <si>
    <t>鸡爬坎煤矿</t>
  </si>
  <si>
    <t>贵州天健矿业集团股份有限公司金沙县沙土镇熊家湾煤矿</t>
  </si>
  <si>
    <t>（五）</t>
  </si>
  <si>
    <t>织金县小计</t>
  </si>
  <si>
    <t>织金县</t>
  </si>
  <si>
    <t>贵州丰采能源开发有限公司</t>
  </si>
  <si>
    <t>宏发煤矿</t>
  </si>
  <si>
    <t>秀华煤业有限责任公司</t>
  </si>
  <si>
    <t>秀华煤矿</t>
  </si>
  <si>
    <t>安桂良煤业有限责任公司</t>
  </si>
  <si>
    <t>安桂良煤矿</t>
  </si>
  <si>
    <t>毕节中城能源有限责任公司</t>
  </si>
  <si>
    <r>
      <rPr>
        <sz val="10"/>
        <color theme="1"/>
        <rFont val="宋体"/>
        <charset val="134"/>
      </rPr>
      <t>肥田煤矿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采区</t>
    </r>
  </si>
  <si>
    <r>
      <rPr>
        <sz val="10"/>
        <color theme="1"/>
        <rFont val="宋体"/>
        <charset val="134"/>
      </rPr>
      <t>肥田煤矿</t>
    </r>
    <r>
      <rPr>
        <sz val="10"/>
        <color theme="1"/>
        <rFont val="Times New Roman"/>
        <charset val="134"/>
      </rPr>
      <t>21</t>
    </r>
    <r>
      <rPr>
        <sz val="10"/>
        <color theme="1"/>
        <rFont val="宋体"/>
        <charset val="134"/>
      </rPr>
      <t>采区</t>
    </r>
  </si>
  <si>
    <t>织金县西湖煤业有限公司</t>
  </si>
  <si>
    <t>沟沟寨煤矿</t>
  </si>
  <si>
    <t>宏达煤矿</t>
  </si>
  <si>
    <t>贵州众一金彩黔矿业有限公司</t>
  </si>
  <si>
    <t>贵州织金兴发煤业有限公司</t>
  </si>
  <si>
    <t>贵州织金岩脚煤业有限公司</t>
  </si>
  <si>
    <t>贵州织金岩脚煤业有限公司二采区</t>
  </si>
  <si>
    <t>原兴隆煤矿</t>
  </si>
  <si>
    <t>贵州织金大雁煤业有限公司</t>
  </si>
  <si>
    <t>贵州织金苍海煤业有限公司</t>
  </si>
  <si>
    <t>贵州织金志成煤业有限公司</t>
  </si>
  <si>
    <t>四季春煤矿</t>
  </si>
  <si>
    <t>山东能源集团贵州矿业有限公司</t>
  </si>
  <si>
    <t>富祥煤矿</t>
  </si>
  <si>
    <t>贵州水矿奥瑞安清洁能源有限公司</t>
  </si>
  <si>
    <t>奥瑞安</t>
  </si>
  <si>
    <t>文家坝一矿</t>
  </si>
  <si>
    <t>文家坝二矿</t>
  </si>
  <si>
    <t>贵州鲁中矿业有限责任公司</t>
  </si>
  <si>
    <t>实兴煤矿</t>
  </si>
  <si>
    <t>贵平煤矿</t>
  </si>
  <si>
    <t>江西煤矿</t>
  </si>
  <si>
    <t>贵州三甲矿业有限公司</t>
  </si>
  <si>
    <t>贵州贵得金矿业投资管理有限公司</t>
  </si>
  <si>
    <t>织金县城关镇兴发煤矿</t>
  </si>
  <si>
    <t>贵州黔宜能源开发有限公司</t>
  </si>
  <si>
    <t>织金县板桥乡金象</t>
  </si>
  <si>
    <t>贵州织金凤凰山煤业有限公司珠藏镇凤凰山煤矿</t>
  </si>
  <si>
    <t>贵州织金马家田煤业有限公司</t>
  </si>
  <si>
    <t>马家田煤矿</t>
  </si>
  <si>
    <t>（六）</t>
  </si>
  <si>
    <t>纳雍县小计</t>
  </si>
  <si>
    <t>纳雍县</t>
  </si>
  <si>
    <t>贵州水矿控股集团</t>
  </si>
  <si>
    <t>贵州中岭矿业有限责任公司</t>
  </si>
  <si>
    <r>
      <rPr>
        <sz val="10"/>
        <color theme="1"/>
        <rFont val="宋体"/>
        <charset val="134"/>
      </rPr>
      <t>根据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年度利用情况调低预拨，复核验收后据实清算</t>
    </r>
  </si>
  <si>
    <t>水城矿业股份有限公司</t>
  </si>
  <si>
    <t>大坝田煤矿</t>
  </si>
  <si>
    <t>纳雍县王家寨煤矿</t>
  </si>
  <si>
    <t>贵州赣兴煤业有限公司</t>
  </si>
  <si>
    <t>比德煤矿</t>
  </si>
  <si>
    <t>（七）</t>
  </si>
  <si>
    <t>百里杜鹃管理区小计</t>
  </si>
  <si>
    <t>百里杜鹃管理区</t>
  </si>
  <si>
    <t>黔西金坡煤业有限责任公司</t>
  </si>
  <si>
    <t>贵州百里杜鹃大西南渝兴煤矿</t>
  </si>
  <si>
    <t>贵州林东矿业集团有限公司</t>
  </si>
  <si>
    <t>贵州百里杜鹃林东矿业集团红林煤矿</t>
  </si>
  <si>
    <t>贵州百里杜鹃启营煤业有限责任公司</t>
  </si>
  <si>
    <t>贵州百里杜鹃启营煤业有限责任公司黔西县仁和乡中心煤矿</t>
  </si>
  <si>
    <t>大方县广木煤矿有限公司</t>
  </si>
  <si>
    <t>五、黔西南州合计</t>
  </si>
  <si>
    <t>普安县小计</t>
  </si>
  <si>
    <t>黔西南州</t>
  </si>
  <si>
    <t>普安县</t>
  </si>
  <si>
    <t>河南能源化工集团有限公司</t>
  </si>
  <si>
    <t>贵州兴安煤业有限公司糯东煤矿</t>
  </si>
  <si>
    <t>普安县楼下镇宜恒煤业</t>
  </si>
  <si>
    <t>恒泰煤矿</t>
  </si>
  <si>
    <t>普安县兴强煤业有限责任公司</t>
  </si>
  <si>
    <t>晴隆县小计</t>
  </si>
  <si>
    <t>晴隆县</t>
  </si>
  <si>
    <t>晴隆县大厂镇全伦煤矿</t>
  </si>
  <si>
    <t>贵州金裕华矿业有限公司</t>
  </si>
  <si>
    <t>晴隆县中营镇裕华煤矿</t>
  </si>
  <si>
    <t>黔西南州晴隆安宝煤矿有限公司</t>
  </si>
  <si>
    <t>晴隆县三宝煤矿</t>
  </si>
  <si>
    <t>晴隆县长兴煤业有限公司</t>
  </si>
  <si>
    <t>晴隆县长流乡长兴煤矿</t>
  </si>
  <si>
    <t>兴义市小计</t>
  </si>
  <si>
    <t>兴义市</t>
  </si>
  <si>
    <t>贵州福平能源集团投资有限公司</t>
  </si>
  <si>
    <t>兴义市凹子冲煤矿</t>
  </si>
  <si>
    <t>2023年抽采总量</t>
  </si>
  <si>
    <t>2023年利用总量</t>
  </si>
  <si>
    <t>2023年取暖季抽采量</t>
  </si>
  <si>
    <t>2023年取暖季利用量</t>
  </si>
  <si>
    <t>全省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</si>
</sst>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1" fillId="0" borderId="1" xfId="0" applyFont="1" applyBorder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0" fillId="0" borderId="0" xfId="0" applyNumberForma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3"/>
  <sheetViews>
    <sheetView tabSelected="1" workbookViewId="0">
      <pane ySplit="5" topLeftCell="A6" activePane="bottomLeft" state="frozen"/>
      <selection/>
      <selection pane="bottomLeft" activeCell="K6" sqref="K6"/>
    </sheetView>
  </sheetViews>
  <sheetFormatPr defaultColWidth="8.88333333333333" defaultRowHeight="13.5"/>
  <cols>
    <col min="1" max="3" width="7.1" style="7" customWidth="1"/>
    <col min="4" max="4" width="15.75" style="7" customWidth="1"/>
    <col min="5" max="5" width="21.25" style="7" customWidth="1"/>
    <col min="6" max="7" width="10.75" style="8" customWidth="1"/>
    <col min="8" max="9" width="10.75" style="8" hidden="1" customWidth="1"/>
    <col min="10" max="10" width="10.75" style="8" customWidth="1"/>
    <col min="11" max="11" width="21.75" style="7" customWidth="1"/>
    <col min="12" max="13" width="8.88333333333333" style="8"/>
    <col min="14" max="14" width="11.125" style="8"/>
    <col min="15" max="15" width="12" style="8"/>
    <col min="16" max="16" width="8.88333333333333" style="8"/>
    <col min="17" max="16378" width="8.88333333333333" style="7"/>
    <col min="16380" max="16384" width="8.88333333333333" style="7"/>
  </cols>
  <sheetData>
    <row r="1" ht="24" customHeight="1" spans="1:3">
      <c r="A1" s="9" t="s">
        <v>0</v>
      </c>
      <c r="B1" s="5"/>
      <c r="C1" s="5"/>
    </row>
    <row r="2" ht="51" customHeight="1" spans="1:11">
      <c r="A2" s="10" t="s">
        <v>1</v>
      </c>
      <c r="B2" s="10"/>
      <c r="C2" s="10"/>
      <c r="D2" s="10"/>
      <c r="E2" s="10"/>
      <c r="F2" s="11"/>
      <c r="G2" s="11"/>
      <c r="H2" s="11"/>
      <c r="I2" s="11"/>
      <c r="J2" s="11"/>
      <c r="K2" s="10"/>
    </row>
    <row r="3" customFormat="1" ht="22" customHeight="1" spans="1:16">
      <c r="A3" s="12"/>
      <c r="B3" s="12"/>
      <c r="C3" s="12"/>
      <c r="D3" s="12"/>
      <c r="E3" s="12"/>
      <c r="F3" s="13"/>
      <c r="G3" s="13"/>
      <c r="H3" s="13"/>
      <c r="I3" s="13"/>
      <c r="J3" s="23" t="s">
        <v>2</v>
      </c>
      <c r="K3" s="24" t="s">
        <v>3</v>
      </c>
      <c r="L3" s="25"/>
      <c r="M3" s="25"/>
      <c r="N3" s="25"/>
      <c r="O3" s="25"/>
      <c r="P3" s="25"/>
    </row>
    <row r="4" s="5" customFormat="1" ht="40" customHeight="1" spans="1:16">
      <c r="A4" s="14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15" t="s">
        <v>13</v>
      </c>
      <c r="K4" s="14" t="s">
        <v>14</v>
      </c>
      <c r="L4" s="26"/>
      <c r="M4" s="26"/>
      <c r="N4" s="26"/>
      <c r="O4" s="26"/>
      <c r="P4" s="26"/>
    </row>
    <row r="5" s="6" customFormat="1" ht="36" customHeight="1" spans="1:16">
      <c r="A5" s="16"/>
      <c r="B5" s="17"/>
      <c r="C5" s="17"/>
      <c r="D5" s="17" t="s">
        <v>15</v>
      </c>
      <c r="E5" s="17"/>
      <c r="F5" s="18">
        <f>F6+F103+F111+F192+F32</f>
        <v>195799.66</v>
      </c>
      <c r="G5" s="18">
        <f>G6+G103+G111+G192+G32</f>
        <v>126844.82</v>
      </c>
      <c r="H5" s="18">
        <f>H6+H103+H111+H192+H32</f>
        <v>63793.84</v>
      </c>
      <c r="I5" s="18">
        <f>I6+I103+I111+I192+I32</f>
        <v>42079.38</v>
      </c>
      <c r="J5" s="18">
        <f>J6+J103+J111+J192+J32</f>
        <v>11379</v>
      </c>
      <c r="K5" s="18"/>
      <c r="L5" s="27"/>
      <c r="M5" s="27"/>
      <c r="N5" s="27"/>
      <c r="O5" s="8"/>
      <c r="P5" s="27"/>
    </row>
    <row r="6" s="6" customFormat="1" ht="36" customHeight="1" spans="1:16">
      <c r="A6" s="17"/>
      <c r="B6" s="17"/>
      <c r="C6" s="16"/>
      <c r="D6" s="17" t="s">
        <v>16</v>
      </c>
      <c r="E6" s="19"/>
      <c r="F6" s="18">
        <f>F7+F17+F25+F29</f>
        <v>7810</v>
      </c>
      <c r="G6" s="18">
        <f>G7+G17+G25+G29</f>
        <v>4536</v>
      </c>
      <c r="H6" s="18">
        <f>H7+H17+H25+H29</f>
        <v>1893</v>
      </c>
      <c r="I6" s="18">
        <f>I7+I17+I25+I29</f>
        <v>1085</v>
      </c>
      <c r="J6" s="18">
        <f>J7+J17+J25+J29</f>
        <v>395</v>
      </c>
      <c r="K6" s="18"/>
      <c r="L6" s="27"/>
      <c r="M6" s="27"/>
      <c r="N6" s="27"/>
      <c r="O6" s="8"/>
      <c r="P6" s="27"/>
    </row>
    <row r="7" s="6" customFormat="1" ht="36" customHeight="1" spans="1:16">
      <c r="A7" s="17" t="s">
        <v>17</v>
      </c>
      <c r="B7" s="16"/>
      <c r="C7" s="16"/>
      <c r="D7" s="17" t="s">
        <v>18</v>
      </c>
      <c r="E7" s="16"/>
      <c r="F7" s="18">
        <f>SUM(F8:F16)</f>
        <v>3424</v>
      </c>
      <c r="G7" s="18">
        <f>SUM(G8:G16)</f>
        <v>2071</v>
      </c>
      <c r="H7" s="18">
        <f>SUM(H8:H16)</f>
        <v>857</v>
      </c>
      <c r="I7" s="18">
        <f>SUM(I8:I16)</f>
        <v>519</v>
      </c>
      <c r="J7" s="18">
        <f>SUM(J8:J16)</f>
        <v>180</v>
      </c>
      <c r="K7" s="18"/>
      <c r="L7" s="27"/>
      <c r="M7" s="27"/>
      <c r="N7" s="27"/>
      <c r="O7" s="8"/>
      <c r="P7" s="27"/>
    </row>
    <row r="8" ht="36" customHeight="1" spans="1:11">
      <c r="A8" s="20">
        <f>COUNT($A$2:A7)+1</f>
        <v>1</v>
      </c>
      <c r="B8" s="21" t="s">
        <v>19</v>
      </c>
      <c r="C8" s="21" t="s">
        <v>20</v>
      </c>
      <c r="D8" s="21" t="s">
        <v>21</v>
      </c>
      <c r="E8" s="21" t="s">
        <v>22</v>
      </c>
      <c r="F8" s="20">
        <v>200</v>
      </c>
      <c r="G8" s="20">
        <v>120</v>
      </c>
      <c r="H8" s="20">
        <v>50</v>
      </c>
      <c r="I8" s="20">
        <v>30</v>
      </c>
      <c r="J8" s="20">
        <v>10</v>
      </c>
      <c r="K8" s="22"/>
    </row>
    <row r="9" ht="36" customHeight="1" spans="1:11">
      <c r="A9" s="20">
        <f>COUNT($A$2:A8)+1</f>
        <v>2</v>
      </c>
      <c r="B9" s="21" t="s">
        <v>19</v>
      </c>
      <c r="C9" s="21" t="s">
        <v>20</v>
      </c>
      <c r="D9" s="21" t="s">
        <v>21</v>
      </c>
      <c r="E9" s="21" t="s">
        <v>23</v>
      </c>
      <c r="F9" s="20">
        <v>100</v>
      </c>
      <c r="G9" s="20">
        <v>50</v>
      </c>
      <c r="H9" s="20">
        <v>25</v>
      </c>
      <c r="I9" s="20">
        <v>13</v>
      </c>
      <c r="J9" s="20">
        <v>4</v>
      </c>
      <c r="K9" s="22"/>
    </row>
    <row r="10" ht="36" customHeight="1" spans="1:11">
      <c r="A10" s="20">
        <f>COUNT($A$2:A9)+1</f>
        <v>3</v>
      </c>
      <c r="B10" s="21" t="s">
        <v>19</v>
      </c>
      <c r="C10" s="21" t="s">
        <v>20</v>
      </c>
      <c r="D10" s="21" t="s">
        <v>24</v>
      </c>
      <c r="E10" s="21" t="s">
        <v>25</v>
      </c>
      <c r="F10" s="20">
        <v>700</v>
      </c>
      <c r="G10" s="20">
        <v>400</v>
      </c>
      <c r="H10" s="20">
        <v>175</v>
      </c>
      <c r="I10" s="20">
        <v>100</v>
      </c>
      <c r="J10" s="20">
        <v>35</v>
      </c>
      <c r="K10" s="22"/>
    </row>
    <row r="11" ht="36" customHeight="1" spans="1:11">
      <c r="A11" s="20">
        <f>COUNT($A$2:A10)+1</f>
        <v>4</v>
      </c>
      <c r="B11" s="21" t="s">
        <v>19</v>
      </c>
      <c r="C11" s="21" t="s">
        <v>20</v>
      </c>
      <c r="D11" s="21" t="s">
        <v>26</v>
      </c>
      <c r="E11" s="21" t="s">
        <v>27</v>
      </c>
      <c r="F11" s="20">
        <v>260</v>
      </c>
      <c r="G11" s="20">
        <v>130</v>
      </c>
      <c r="H11" s="20">
        <v>65</v>
      </c>
      <c r="I11" s="20">
        <v>33</v>
      </c>
      <c r="J11" s="20">
        <v>11</v>
      </c>
      <c r="K11" s="22"/>
    </row>
    <row r="12" ht="36" customHeight="1" spans="1:11">
      <c r="A12" s="20">
        <f>COUNT($A$2:A11)+1</f>
        <v>5</v>
      </c>
      <c r="B12" s="21" t="s">
        <v>19</v>
      </c>
      <c r="C12" s="21" t="s">
        <v>20</v>
      </c>
      <c r="D12" s="21" t="s">
        <v>26</v>
      </c>
      <c r="E12" s="21" t="s">
        <v>28</v>
      </c>
      <c r="F12" s="20">
        <v>420</v>
      </c>
      <c r="G12" s="20">
        <v>280</v>
      </c>
      <c r="H12" s="20">
        <v>105</v>
      </c>
      <c r="I12" s="20">
        <v>70</v>
      </c>
      <c r="J12" s="20">
        <v>25</v>
      </c>
      <c r="K12" s="22"/>
    </row>
    <row r="13" ht="36" customHeight="1" spans="1:11">
      <c r="A13" s="20">
        <f>COUNT($A$2:A12)+1</f>
        <v>6</v>
      </c>
      <c r="B13" s="21" t="s">
        <v>19</v>
      </c>
      <c r="C13" s="21" t="s">
        <v>20</v>
      </c>
      <c r="D13" s="21" t="s">
        <v>29</v>
      </c>
      <c r="E13" s="21" t="s">
        <v>30</v>
      </c>
      <c r="F13" s="20">
        <v>300</v>
      </c>
      <c r="G13" s="20">
        <v>150</v>
      </c>
      <c r="H13" s="20">
        <v>75</v>
      </c>
      <c r="I13" s="20">
        <v>38</v>
      </c>
      <c r="J13" s="20">
        <v>13</v>
      </c>
      <c r="K13" s="22"/>
    </row>
    <row r="14" ht="36" customHeight="1" spans="1:11">
      <c r="A14" s="20">
        <f>COUNT($A$2:A13)+1</f>
        <v>7</v>
      </c>
      <c r="B14" s="21" t="s">
        <v>19</v>
      </c>
      <c r="C14" s="21" t="s">
        <v>20</v>
      </c>
      <c r="D14" s="21" t="s">
        <v>26</v>
      </c>
      <c r="E14" s="21" t="s">
        <v>31</v>
      </c>
      <c r="F14" s="20">
        <v>450</v>
      </c>
      <c r="G14" s="20">
        <v>300</v>
      </c>
      <c r="H14" s="20">
        <v>113</v>
      </c>
      <c r="I14" s="20">
        <v>75</v>
      </c>
      <c r="J14" s="20">
        <v>26</v>
      </c>
      <c r="K14" s="22"/>
    </row>
    <row r="15" ht="36" customHeight="1" spans="1:11">
      <c r="A15" s="20">
        <f>COUNT($A$2:A14)+1</f>
        <v>8</v>
      </c>
      <c r="B15" s="21" t="s">
        <v>19</v>
      </c>
      <c r="C15" s="21" t="s">
        <v>20</v>
      </c>
      <c r="D15" s="21" t="s">
        <v>21</v>
      </c>
      <c r="E15" s="21" t="s">
        <v>32</v>
      </c>
      <c r="F15" s="20">
        <v>900</v>
      </c>
      <c r="G15" s="20">
        <v>600</v>
      </c>
      <c r="H15" s="20">
        <v>225</v>
      </c>
      <c r="I15" s="20">
        <v>150</v>
      </c>
      <c r="J15" s="20">
        <v>53</v>
      </c>
      <c r="K15" s="22"/>
    </row>
    <row r="16" ht="36" customHeight="1" spans="1:11">
      <c r="A16" s="20">
        <f>COUNT($A$2:A15)+1</f>
        <v>9</v>
      </c>
      <c r="B16" s="21" t="s">
        <v>19</v>
      </c>
      <c r="C16" s="21" t="s">
        <v>20</v>
      </c>
      <c r="D16" s="21" t="s">
        <v>33</v>
      </c>
      <c r="E16" s="21" t="s">
        <v>34</v>
      </c>
      <c r="F16" s="20">
        <v>94</v>
      </c>
      <c r="G16" s="20">
        <v>41</v>
      </c>
      <c r="H16" s="20">
        <v>24</v>
      </c>
      <c r="I16" s="20">
        <v>10</v>
      </c>
      <c r="J16" s="20">
        <v>3</v>
      </c>
      <c r="K16" s="22"/>
    </row>
    <row r="17" s="6" customFormat="1" ht="36" customHeight="1" spans="1:16">
      <c r="A17" s="17" t="s">
        <v>35</v>
      </c>
      <c r="B17" s="16"/>
      <c r="C17" s="16"/>
      <c r="D17" s="17" t="s">
        <v>36</v>
      </c>
      <c r="E17" s="16"/>
      <c r="F17" s="18">
        <f>SUM(F18:F24)</f>
        <v>2360</v>
      </c>
      <c r="G17" s="18">
        <f>SUM(G18:G24)</f>
        <v>1368</v>
      </c>
      <c r="H17" s="18">
        <f>SUM(H18:H24)</f>
        <v>648</v>
      </c>
      <c r="I17" s="18">
        <f>SUM(I18:I24)</f>
        <v>344</v>
      </c>
      <c r="J17" s="18">
        <f>SUM(J18:J24)</f>
        <v>119</v>
      </c>
      <c r="K17" s="18"/>
      <c r="L17" s="27"/>
      <c r="M17" s="27"/>
      <c r="N17" s="8"/>
      <c r="O17" s="8"/>
      <c r="P17" s="27"/>
    </row>
    <row r="18" ht="36" customHeight="1" spans="1:11">
      <c r="A18" s="20">
        <f>COUNT($A$2:A17)+1</f>
        <v>10</v>
      </c>
      <c r="B18" s="21" t="s">
        <v>19</v>
      </c>
      <c r="C18" s="21" t="s">
        <v>37</v>
      </c>
      <c r="D18" s="21" t="s">
        <v>38</v>
      </c>
      <c r="E18" s="21" t="s">
        <v>39</v>
      </c>
      <c r="F18" s="20">
        <v>240</v>
      </c>
      <c r="G18" s="20">
        <v>150</v>
      </c>
      <c r="H18" s="20">
        <v>80</v>
      </c>
      <c r="I18" s="20">
        <v>50</v>
      </c>
      <c r="J18" s="20">
        <v>13</v>
      </c>
      <c r="K18" s="22"/>
    </row>
    <row r="19" ht="36" customHeight="1" spans="1:11">
      <c r="A19" s="20">
        <f>COUNT($A$2:A18)+1</f>
        <v>11</v>
      </c>
      <c r="B19" s="21" t="s">
        <v>19</v>
      </c>
      <c r="C19" s="21" t="s">
        <v>37</v>
      </c>
      <c r="D19" s="21" t="s">
        <v>40</v>
      </c>
      <c r="E19" s="21" t="s">
        <v>41</v>
      </c>
      <c r="F19" s="20">
        <v>500</v>
      </c>
      <c r="G19" s="20">
        <v>300</v>
      </c>
      <c r="H19" s="20">
        <v>80</v>
      </c>
      <c r="I19" s="20">
        <v>45</v>
      </c>
      <c r="J19" s="20">
        <v>26</v>
      </c>
      <c r="K19" s="22"/>
    </row>
    <row r="20" ht="36" customHeight="1" spans="1:11">
      <c r="A20" s="20">
        <f>COUNT($A$2:A19)+1</f>
        <v>12</v>
      </c>
      <c r="B20" s="21" t="s">
        <v>19</v>
      </c>
      <c r="C20" s="21" t="s">
        <v>37</v>
      </c>
      <c r="D20" s="22"/>
      <c r="E20" s="21" t="s">
        <v>42</v>
      </c>
      <c r="F20" s="20">
        <v>1000</v>
      </c>
      <c r="G20" s="20">
        <v>600</v>
      </c>
      <c r="H20" s="20">
        <v>300</v>
      </c>
      <c r="I20" s="20">
        <v>150</v>
      </c>
      <c r="J20" s="20">
        <v>53</v>
      </c>
      <c r="K20" s="22"/>
    </row>
    <row r="21" ht="36" customHeight="1" spans="1:11">
      <c r="A21" s="20">
        <f>COUNT($A$2:A20)+1</f>
        <v>13</v>
      </c>
      <c r="B21" s="21" t="s">
        <v>19</v>
      </c>
      <c r="C21" s="21" t="s">
        <v>37</v>
      </c>
      <c r="D21" s="21" t="s">
        <v>43</v>
      </c>
      <c r="E21" s="21" t="s">
        <v>44</v>
      </c>
      <c r="F21" s="20">
        <v>50</v>
      </c>
      <c r="G21" s="20">
        <v>20</v>
      </c>
      <c r="H21" s="20">
        <v>20</v>
      </c>
      <c r="I21" s="20">
        <v>10</v>
      </c>
      <c r="J21" s="20">
        <v>2</v>
      </c>
      <c r="K21" s="22"/>
    </row>
    <row r="22" ht="36" customHeight="1" spans="1:11">
      <c r="A22" s="20">
        <f>COUNT($A$2:A21)+1</f>
        <v>14</v>
      </c>
      <c r="B22" s="21" t="s">
        <v>19</v>
      </c>
      <c r="C22" s="21" t="s">
        <v>37</v>
      </c>
      <c r="D22" s="21" t="s">
        <v>40</v>
      </c>
      <c r="E22" s="21" t="s">
        <v>45</v>
      </c>
      <c r="F22" s="20">
        <v>300</v>
      </c>
      <c r="G22" s="20">
        <v>150</v>
      </c>
      <c r="H22" s="20">
        <v>100</v>
      </c>
      <c r="I22" s="20">
        <v>50</v>
      </c>
      <c r="J22" s="20">
        <v>13</v>
      </c>
      <c r="K22" s="22"/>
    </row>
    <row r="23" ht="36" customHeight="1" spans="1:11">
      <c r="A23" s="20">
        <f>COUNT($A$2:A22)+1</f>
        <v>15</v>
      </c>
      <c r="B23" s="21" t="s">
        <v>19</v>
      </c>
      <c r="C23" s="21" t="s">
        <v>37</v>
      </c>
      <c r="D23" s="21" t="s">
        <v>43</v>
      </c>
      <c r="E23" s="21" t="s">
        <v>46</v>
      </c>
      <c r="F23" s="20">
        <v>95</v>
      </c>
      <c r="G23" s="20">
        <v>43</v>
      </c>
      <c r="H23" s="20">
        <v>16</v>
      </c>
      <c r="I23" s="20">
        <v>9</v>
      </c>
      <c r="J23" s="20">
        <v>3</v>
      </c>
      <c r="K23" s="22"/>
    </row>
    <row r="24" ht="36" customHeight="1" spans="1:11">
      <c r="A24" s="20">
        <f>COUNT($A$2:A23)+1</f>
        <v>16</v>
      </c>
      <c r="B24" s="21" t="s">
        <v>19</v>
      </c>
      <c r="C24" s="21" t="s">
        <v>37</v>
      </c>
      <c r="D24" s="21" t="s">
        <v>47</v>
      </c>
      <c r="E24" s="21" t="s">
        <v>48</v>
      </c>
      <c r="F24" s="20">
        <v>175</v>
      </c>
      <c r="G24" s="20">
        <v>105</v>
      </c>
      <c r="H24" s="20">
        <v>52</v>
      </c>
      <c r="I24" s="20">
        <v>30</v>
      </c>
      <c r="J24" s="20">
        <v>9</v>
      </c>
      <c r="K24" s="22"/>
    </row>
    <row r="25" s="6" customFormat="1" ht="36" customHeight="1" spans="1:16">
      <c r="A25" s="17" t="s">
        <v>49</v>
      </c>
      <c r="B25" s="16"/>
      <c r="C25" s="16"/>
      <c r="D25" s="17" t="s">
        <v>50</v>
      </c>
      <c r="E25" s="16"/>
      <c r="F25" s="18">
        <f>SUM(F26:F28)</f>
        <v>1550</v>
      </c>
      <c r="G25" s="18">
        <f>SUM(G26:G28)</f>
        <v>830</v>
      </c>
      <c r="H25" s="18">
        <f>SUM(H26:H28)</f>
        <v>388</v>
      </c>
      <c r="I25" s="18">
        <f>SUM(I26:I28)</f>
        <v>222</v>
      </c>
      <c r="J25" s="18">
        <f>SUM(J26:J28)</f>
        <v>73</v>
      </c>
      <c r="K25" s="18"/>
      <c r="L25" s="27"/>
      <c r="M25" s="27"/>
      <c r="N25" s="8"/>
      <c r="O25" s="8"/>
      <c r="P25" s="27"/>
    </row>
    <row r="26" ht="36" customHeight="1" spans="1:11">
      <c r="A26" s="22">
        <f>COUNT($A$2:A25)+1</f>
        <v>17</v>
      </c>
      <c r="B26" s="21" t="s">
        <v>19</v>
      </c>
      <c r="C26" s="21" t="s">
        <v>51</v>
      </c>
      <c r="D26" s="21" t="s">
        <v>52</v>
      </c>
      <c r="E26" s="21" t="s">
        <v>53</v>
      </c>
      <c r="F26" s="20">
        <v>1100</v>
      </c>
      <c r="G26" s="20">
        <v>600</v>
      </c>
      <c r="H26" s="20">
        <v>275</v>
      </c>
      <c r="I26" s="20">
        <v>165</v>
      </c>
      <c r="J26" s="20">
        <v>53</v>
      </c>
      <c r="K26" s="22"/>
    </row>
    <row r="27" ht="36" customHeight="1" spans="1:11">
      <c r="A27" s="22">
        <f>COUNT($A$2:A26)+1</f>
        <v>18</v>
      </c>
      <c r="B27" s="21" t="s">
        <v>19</v>
      </c>
      <c r="C27" s="21" t="s">
        <v>51</v>
      </c>
      <c r="D27" s="21" t="s">
        <v>54</v>
      </c>
      <c r="E27" s="21" t="s">
        <v>55</v>
      </c>
      <c r="F27" s="20">
        <v>200</v>
      </c>
      <c r="G27" s="20">
        <v>105</v>
      </c>
      <c r="H27" s="20">
        <v>50</v>
      </c>
      <c r="I27" s="20">
        <v>26</v>
      </c>
      <c r="J27" s="20">
        <v>9</v>
      </c>
      <c r="K27" s="22"/>
    </row>
    <row r="28" ht="36" customHeight="1" spans="1:11">
      <c r="A28" s="22">
        <f>COUNT($A$2:A27)+1</f>
        <v>19</v>
      </c>
      <c r="B28" s="21" t="s">
        <v>19</v>
      </c>
      <c r="C28" s="21" t="s">
        <v>51</v>
      </c>
      <c r="D28" s="21" t="s">
        <v>56</v>
      </c>
      <c r="E28" s="21" t="s">
        <v>57</v>
      </c>
      <c r="F28" s="20">
        <v>250</v>
      </c>
      <c r="G28" s="20">
        <v>125</v>
      </c>
      <c r="H28" s="20">
        <v>63</v>
      </c>
      <c r="I28" s="20">
        <v>31</v>
      </c>
      <c r="J28" s="20">
        <v>11</v>
      </c>
      <c r="K28" s="22"/>
    </row>
    <row r="29" s="6" customFormat="1" ht="36" customHeight="1" spans="1:16">
      <c r="A29" s="17" t="s">
        <v>58</v>
      </c>
      <c r="B29" s="16"/>
      <c r="C29" s="16"/>
      <c r="D29" s="17" t="s">
        <v>59</v>
      </c>
      <c r="E29" s="16"/>
      <c r="F29" s="18">
        <f>SUM(F30:F31)</f>
        <v>476</v>
      </c>
      <c r="G29" s="18">
        <f>SUM(G30:G31)</f>
        <v>267</v>
      </c>
      <c r="H29" s="18">
        <f>SUM(H30:H31)</f>
        <v>0</v>
      </c>
      <c r="I29" s="18">
        <f>SUM(I30:I31)</f>
        <v>0</v>
      </c>
      <c r="J29" s="18">
        <f>SUM(J30:J31)</f>
        <v>23</v>
      </c>
      <c r="K29" s="18"/>
      <c r="L29" s="27"/>
      <c r="M29" s="27"/>
      <c r="N29" s="8"/>
      <c r="O29" s="8"/>
      <c r="P29" s="27"/>
    </row>
    <row r="30" ht="36" customHeight="1" spans="1:11">
      <c r="A30" s="20">
        <f>COUNT($A$2:A29)+1</f>
        <v>20</v>
      </c>
      <c r="B30" s="21" t="s">
        <v>19</v>
      </c>
      <c r="C30" s="21" t="s">
        <v>60</v>
      </c>
      <c r="D30" s="21" t="s">
        <v>61</v>
      </c>
      <c r="E30" s="21" t="s">
        <v>62</v>
      </c>
      <c r="F30" s="20">
        <v>311</v>
      </c>
      <c r="G30" s="20">
        <v>187</v>
      </c>
      <c r="H30" s="20">
        <v>0</v>
      </c>
      <c r="I30" s="20">
        <v>0</v>
      </c>
      <c r="J30" s="20">
        <v>16</v>
      </c>
      <c r="K30" s="22"/>
    </row>
    <row r="31" ht="36" customHeight="1" spans="1:11">
      <c r="A31" s="20">
        <f>COUNT($A$2:A30)+1</f>
        <v>21</v>
      </c>
      <c r="B31" s="21" t="s">
        <v>19</v>
      </c>
      <c r="C31" s="21" t="s">
        <v>60</v>
      </c>
      <c r="D31" s="21" t="s">
        <v>63</v>
      </c>
      <c r="E31" s="21" t="s">
        <v>64</v>
      </c>
      <c r="F31" s="20">
        <v>165</v>
      </c>
      <c r="G31" s="20">
        <v>80</v>
      </c>
      <c r="H31" s="20">
        <v>0</v>
      </c>
      <c r="I31" s="20">
        <v>0</v>
      </c>
      <c r="J31" s="20">
        <v>7</v>
      </c>
      <c r="K31" s="22"/>
    </row>
    <row r="32" s="6" customFormat="1" ht="36" customHeight="1" spans="1:16">
      <c r="A32" s="19"/>
      <c r="B32" s="17"/>
      <c r="C32" s="16"/>
      <c r="D32" s="17" t="s">
        <v>65</v>
      </c>
      <c r="E32" s="16"/>
      <c r="F32" s="18">
        <f>F33+F40+F79+F97</f>
        <v>82196</v>
      </c>
      <c r="G32" s="18">
        <f>G33+G40+G79+G97</f>
        <v>55440</v>
      </c>
      <c r="H32" s="18">
        <f>H33+H40+H79+H97</f>
        <v>27484</v>
      </c>
      <c r="I32" s="18">
        <f>I33+I40+I79+I97</f>
        <v>19032</v>
      </c>
      <c r="J32" s="18">
        <f>J33+J40+J79+J97</f>
        <v>5126</v>
      </c>
      <c r="K32" s="18"/>
      <c r="L32" s="27"/>
      <c r="M32" s="27"/>
      <c r="N32" s="8"/>
      <c r="O32" s="8"/>
      <c r="P32" s="27"/>
    </row>
    <row r="33" s="6" customFormat="1" ht="36" customHeight="1" spans="1:16">
      <c r="A33" s="17" t="s">
        <v>17</v>
      </c>
      <c r="B33" s="17"/>
      <c r="C33" s="16"/>
      <c r="D33" s="17" t="s">
        <v>66</v>
      </c>
      <c r="E33" s="16"/>
      <c r="F33" s="18">
        <f>SUM(F34:F39)</f>
        <v>1770</v>
      </c>
      <c r="G33" s="18">
        <f>SUM(G34:G39)</f>
        <v>1130</v>
      </c>
      <c r="H33" s="18">
        <f>SUM(H34:H39)</f>
        <v>545</v>
      </c>
      <c r="I33" s="18">
        <f>SUM(I34:I39)</f>
        <v>342</v>
      </c>
      <c r="J33" s="18">
        <f>SUM(J34:J39)</f>
        <v>98</v>
      </c>
      <c r="K33" s="18"/>
      <c r="L33" s="27"/>
      <c r="M33" s="27"/>
      <c r="N33" s="8"/>
      <c r="O33" s="8"/>
      <c r="P33" s="27"/>
    </row>
    <row r="34" ht="36" customHeight="1" spans="1:11">
      <c r="A34" s="22">
        <f>COUNT($A$2:A33)+1</f>
        <v>22</v>
      </c>
      <c r="B34" s="21" t="s">
        <v>67</v>
      </c>
      <c r="C34" s="21" t="s">
        <v>68</v>
      </c>
      <c r="D34" s="21" t="s">
        <v>69</v>
      </c>
      <c r="E34" s="21" t="s">
        <v>70</v>
      </c>
      <c r="F34" s="20">
        <v>320</v>
      </c>
      <c r="G34" s="20">
        <v>220</v>
      </c>
      <c r="H34" s="20">
        <v>105</v>
      </c>
      <c r="I34" s="20">
        <v>70</v>
      </c>
      <c r="J34" s="20">
        <v>19</v>
      </c>
      <c r="K34" s="28"/>
    </row>
    <row r="35" ht="36" customHeight="1" spans="1:11">
      <c r="A35" s="22">
        <f>COUNT($A$2:A34)+1</f>
        <v>23</v>
      </c>
      <c r="B35" s="21" t="s">
        <v>67</v>
      </c>
      <c r="C35" s="21" t="s">
        <v>68</v>
      </c>
      <c r="D35" s="21" t="s">
        <v>71</v>
      </c>
      <c r="E35" s="21" t="s">
        <v>72</v>
      </c>
      <c r="F35" s="20">
        <v>660</v>
      </c>
      <c r="G35" s="20">
        <v>410</v>
      </c>
      <c r="H35" s="20">
        <v>200</v>
      </c>
      <c r="I35" s="20">
        <v>130</v>
      </c>
      <c r="J35" s="20">
        <v>36</v>
      </c>
      <c r="K35" s="28"/>
    </row>
    <row r="36" ht="36" customHeight="1" spans="1:11">
      <c r="A36" s="22">
        <f>COUNT($A$2:A35)+1</f>
        <v>24</v>
      </c>
      <c r="B36" s="21" t="s">
        <v>67</v>
      </c>
      <c r="C36" s="21" t="s">
        <v>68</v>
      </c>
      <c r="D36" s="21" t="s">
        <v>73</v>
      </c>
      <c r="E36" s="21" t="s">
        <v>74</v>
      </c>
      <c r="F36" s="20">
        <v>200</v>
      </c>
      <c r="G36" s="20">
        <v>150</v>
      </c>
      <c r="H36" s="20">
        <v>55</v>
      </c>
      <c r="I36" s="20">
        <v>40</v>
      </c>
      <c r="J36" s="20">
        <v>13</v>
      </c>
      <c r="K36" s="28"/>
    </row>
    <row r="37" ht="36" customHeight="1" spans="1:11">
      <c r="A37" s="22">
        <f>COUNT($A$2:A36)+1</f>
        <v>25</v>
      </c>
      <c r="B37" s="21" t="s">
        <v>67</v>
      </c>
      <c r="C37" s="21" t="s">
        <v>68</v>
      </c>
      <c r="D37" s="21" t="s">
        <v>75</v>
      </c>
      <c r="E37" s="21" t="s">
        <v>75</v>
      </c>
      <c r="F37" s="20">
        <v>90</v>
      </c>
      <c r="G37" s="20">
        <v>50</v>
      </c>
      <c r="H37" s="20">
        <v>30</v>
      </c>
      <c r="I37" s="20">
        <v>17</v>
      </c>
      <c r="J37" s="20">
        <v>4</v>
      </c>
      <c r="K37" s="28"/>
    </row>
    <row r="38" ht="36" customHeight="1" spans="1:11">
      <c r="A38" s="22">
        <f>COUNT($A$2:A37)+1</f>
        <v>26</v>
      </c>
      <c r="B38" s="21" t="s">
        <v>67</v>
      </c>
      <c r="C38" s="21" t="s">
        <v>68</v>
      </c>
      <c r="D38" s="21" t="s">
        <v>76</v>
      </c>
      <c r="E38" s="21" t="s">
        <v>77</v>
      </c>
      <c r="F38" s="20">
        <v>250</v>
      </c>
      <c r="G38" s="20">
        <v>150</v>
      </c>
      <c r="H38" s="20">
        <v>75</v>
      </c>
      <c r="I38" s="20">
        <v>40</v>
      </c>
      <c r="J38" s="20">
        <v>13</v>
      </c>
      <c r="K38" s="28"/>
    </row>
    <row r="39" ht="36" customHeight="1" spans="1:11">
      <c r="A39" s="22">
        <f>COUNT($A$2:A38)+1</f>
        <v>27</v>
      </c>
      <c r="B39" s="21" t="s">
        <v>67</v>
      </c>
      <c r="C39" s="21" t="s">
        <v>68</v>
      </c>
      <c r="D39" s="21" t="s">
        <v>78</v>
      </c>
      <c r="E39" s="21" t="s">
        <v>79</v>
      </c>
      <c r="F39" s="20">
        <v>250</v>
      </c>
      <c r="G39" s="20">
        <v>150</v>
      </c>
      <c r="H39" s="20">
        <v>80</v>
      </c>
      <c r="I39" s="20">
        <v>45</v>
      </c>
      <c r="J39" s="20">
        <v>13</v>
      </c>
      <c r="K39" s="28"/>
    </row>
    <row r="40" s="6" customFormat="1" ht="36" customHeight="1" spans="1:16">
      <c r="A40" s="17" t="s">
        <v>35</v>
      </c>
      <c r="B40" s="19"/>
      <c r="C40" s="19"/>
      <c r="D40" s="19" t="s">
        <v>80</v>
      </c>
      <c r="E40" s="19"/>
      <c r="F40" s="18">
        <f>SUM(F41:F78)</f>
        <v>47460</v>
      </c>
      <c r="G40" s="18">
        <f>SUM(G41:G78)</f>
        <v>33988</v>
      </c>
      <c r="H40" s="18">
        <f>SUM(H41:H78)</f>
        <v>15866</v>
      </c>
      <c r="I40" s="18">
        <f>SUM(I41:I78)</f>
        <v>11669</v>
      </c>
      <c r="J40" s="18">
        <f>SUM(J41:J78)</f>
        <v>3224</v>
      </c>
      <c r="K40" s="18"/>
      <c r="L40" s="27"/>
      <c r="M40" s="27"/>
      <c r="N40" s="8"/>
      <c r="O40" s="8"/>
      <c r="P40" s="27"/>
    </row>
    <row r="41" ht="36" customHeight="1" spans="1:11">
      <c r="A41" s="20">
        <f>COUNT($A$2:A40)+1</f>
        <v>28</v>
      </c>
      <c r="B41" s="21" t="s">
        <v>67</v>
      </c>
      <c r="C41" s="21" t="s">
        <v>81</v>
      </c>
      <c r="D41" s="21" t="s">
        <v>82</v>
      </c>
      <c r="E41" s="21" t="s">
        <v>83</v>
      </c>
      <c r="F41" s="20">
        <v>3500</v>
      </c>
      <c r="G41" s="20">
        <v>2800</v>
      </c>
      <c r="H41" s="20">
        <v>1200</v>
      </c>
      <c r="I41" s="20">
        <v>1000</v>
      </c>
      <c r="J41" s="20">
        <v>280</v>
      </c>
      <c r="K41" s="22"/>
    </row>
    <row r="42" ht="36" customHeight="1" spans="1:11">
      <c r="A42" s="20">
        <f>COUNT($A$2:A41)+1</f>
        <v>29</v>
      </c>
      <c r="B42" s="21" t="s">
        <v>67</v>
      </c>
      <c r="C42" s="21" t="s">
        <v>81</v>
      </c>
      <c r="D42" s="21" t="s">
        <v>82</v>
      </c>
      <c r="E42" s="21" t="s">
        <v>84</v>
      </c>
      <c r="F42" s="20">
        <v>3800</v>
      </c>
      <c r="G42" s="20">
        <v>2900</v>
      </c>
      <c r="H42" s="20">
        <v>1300</v>
      </c>
      <c r="I42" s="20">
        <v>1100</v>
      </c>
      <c r="J42" s="20">
        <v>300</v>
      </c>
      <c r="K42" s="22"/>
    </row>
    <row r="43" ht="36" customHeight="1" spans="1:11">
      <c r="A43" s="20">
        <f>COUNT($A$2:A42)+1</f>
        <v>30</v>
      </c>
      <c r="B43" s="21" t="s">
        <v>67</v>
      </c>
      <c r="C43" s="21" t="s">
        <v>81</v>
      </c>
      <c r="D43" s="21" t="s">
        <v>82</v>
      </c>
      <c r="E43" s="21" t="s">
        <v>85</v>
      </c>
      <c r="F43" s="20">
        <v>2800</v>
      </c>
      <c r="G43" s="20">
        <v>2200</v>
      </c>
      <c r="H43" s="20">
        <v>1000</v>
      </c>
      <c r="I43" s="20">
        <v>810</v>
      </c>
      <c r="J43" s="20">
        <v>220</v>
      </c>
      <c r="K43" s="22"/>
    </row>
    <row r="44" ht="36" customHeight="1" spans="1:11">
      <c r="A44" s="20">
        <f>COUNT($A$2:A43)+1</f>
        <v>31</v>
      </c>
      <c r="B44" s="21" t="s">
        <v>67</v>
      </c>
      <c r="C44" s="21" t="s">
        <v>81</v>
      </c>
      <c r="D44" s="21" t="s">
        <v>82</v>
      </c>
      <c r="E44" s="21" t="s">
        <v>86</v>
      </c>
      <c r="F44" s="20">
        <v>4000</v>
      </c>
      <c r="G44" s="20">
        <v>3100</v>
      </c>
      <c r="H44" s="20">
        <v>1400</v>
      </c>
      <c r="I44" s="20">
        <v>1150</v>
      </c>
      <c r="J44" s="20">
        <v>310</v>
      </c>
      <c r="K44" s="22"/>
    </row>
    <row r="45" ht="36" customHeight="1" spans="1:11">
      <c r="A45" s="20">
        <f>COUNT($A$2:A44)+1</f>
        <v>32</v>
      </c>
      <c r="B45" s="21" t="s">
        <v>67</v>
      </c>
      <c r="C45" s="21" t="s">
        <v>81</v>
      </c>
      <c r="D45" s="21" t="s">
        <v>82</v>
      </c>
      <c r="E45" s="21" t="s">
        <v>87</v>
      </c>
      <c r="F45" s="20">
        <v>4800</v>
      </c>
      <c r="G45" s="20">
        <v>3800</v>
      </c>
      <c r="H45" s="20">
        <v>1700</v>
      </c>
      <c r="I45" s="20">
        <v>1310</v>
      </c>
      <c r="J45" s="20">
        <v>380</v>
      </c>
      <c r="K45" s="22"/>
    </row>
    <row r="46" ht="36" customHeight="1" spans="1:11">
      <c r="A46" s="20">
        <f>COUNT($A$2:A45)+1</f>
        <v>33</v>
      </c>
      <c r="B46" s="21" t="s">
        <v>67</v>
      </c>
      <c r="C46" s="21" t="s">
        <v>81</v>
      </c>
      <c r="D46" s="21" t="s">
        <v>82</v>
      </c>
      <c r="E46" s="21" t="s">
        <v>88</v>
      </c>
      <c r="F46" s="20">
        <v>3500</v>
      </c>
      <c r="G46" s="20">
        <v>2800</v>
      </c>
      <c r="H46" s="20">
        <v>1300</v>
      </c>
      <c r="I46" s="20">
        <v>1100</v>
      </c>
      <c r="J46" s="20">
        <v>280</v>
      </c>
      <c r="K46" s="22"/>
    </row>
    <row r="47" ht="36" customHeight="1" spans="1:11">
      <c r="A47" s="20">
        <f>COUNT($A$2:A46)+1</f>
        <v>34</v>
      </c>
      <c r="B47" s="21" t="s">
        <v>67</v>
      </c>
      <c r="C47" s="21" t="s">
        <v>81</v>
      </c>
      <c r="D47" s="21" t="s">
        <v>82</v>
      </c>
      <c r="E47" s="21" t="s">
        <v>89</v>
      </c>
      <c r="F47" s="20">
        <v>800</v>
      </c>
      <c r="G47" s="20">
        <v>600</v>
      </c>
      <c r="H47" s="20">
        <v>280</v>
      </c>
      <c r="I47" s="20">
        <v>220</v>
      </c>
      <c r="J47" s="20">
        <v>53</v>
      </c>
      <c r="K47" s="22"/>
    </row>
    <row r="48" ht="36" customHeight="1" spans="1:11">
      <c r="A48" s="20">
        <f>COUNT($A$2:A47)+1</f>
        <v>35</v>
      </c>
      <c r="B48" s="21" t="s">
        <v>67</v>
      </c>
      <c r="C48" s="21" t="s">
        <v>81</v>
      </c>
      <c r="D48" s="21" t="s">
        <v>82</v>
      </c>
      <c r="E48" s="21" t="s">
        <v>90</v>
      </c>
      <c r="F48" s="20">
        <v>600</v>
      </c>
      <c r="G48" s="20">
        <v>400</v>
      </c>
      <c r="H48" s="20">
        <v>200</v>
      </c>
      <c r="I48" s="20">
        <v>180</v>
      </c>
      <c r="J48" s="20">
        <v>35</v>
      </c>
      <c r="K48" s="21" t="s">
        <v>91</v>
      </c>
    </row>
    <row r="49" ht="36" customHeight="1" spans="1:11">
      <c r="A49" s="20">
        <f>COUNT($A$2:A48)+1</f>
        <v>36</v>
      </c>
      <c r="B49" s="21" t="s">
        <v>67</v>
      </c>
      <c r="C49" s="21" t="s">
        <v>81</v>
      </c>
      <c r="D49" s="21" t="s">
        <v>92</v>
      </c>
      <c r="E49" s="21" t="s">
        <v>93</v>
      </c>
      <c r="F49" s="20">
        <v>1300</v>
      </c>
      <c r="G49" s="20">
        <v>1066</v>
      </c>
      <c r="H49" s="20">
        <v>420</v>
      </c>
      <c r="I49" s="20">
        <v>344</v>
      </c>
      <c r="J49" s="20">
        <v>95</v>
      </c>
      <c r="K49" s="22"/>
    </row>
    <row r="50" ht="36" customHeight="1" spans="1:11">
      <c r="A50" s="20">
        <f>COUNT($A$2:A49)+1</f>
        <v>37</v>
      </c>
      <c r="B50" s="21" t="s">
        <v>67</v>
      </c>
      <c r="C50" s="21" t="s">
        <v>81</v>
      </c>
      <c r="D50" s="21" t="s">
        <v>94</v>
      </c>
      <c r="E50" s="21" t="s">
        <v>95</v>
      </c>
      <c r="F50" s="20">
        <v>240</v>
      </c>
      <c r="G50" s="20">
        <v>60</v>
      </c>
      <c r="H50" s="20">
        <v>100</v>
      </c>
      <c r="I50" s="20">
        <v>25</v>
      </c>
      <c r="J50" s="20">
        <v>5</v>
      </c>
      <c r="K50" s="22"/>
    </row>
    <row r="51" ht="36" customHeight="1" spans="1:11">
      <c r="A51" s="20">
        <f>COUNT($A$2:A50)+1</f>
        <v>38</v>
      </c>
      <c r="B51" s="21" t="s">
        <v>67</v>
      </c>
      <c r="C51" s="21" t="s">
        <v>81</v>
      </c>
      <c r="D51" s="21" t="s">
        <v>96</v>
      </c>
      <c r="E51" s="21" t="s">
        <v>97</v>
      </c>
      <c r="F51" s="20">
        <v>260</v>
      </c>
      <c r="G51" s="20">
        <v>180</v>
      </c>
      <c r="H51" s="20">
        <v>86</v>
      </c>
      <c r="I51" s="20">
        <v>56</v>
      </c>
      <c r="J51" s="20">
        <v>16</v>
      </c>
      <c r="K51" s="22"/>
    </row>
    <row r="52" ht="36" customHeight="1" spans="1:11">
      <c r="A52" s="20">
        <f>COUNT($A$2:A51)+1</f>
        <v>39</v>
      </c>
      <c r="B52" s="21" t="s">
        <v>67</v>
      </c>
      <c r="C52" s="21" t="s">
        <v>81</v>
      </c>
      <c r="D52" s="21" t="s">
        <v>98</v>
      </c>
      <c r="E52" s="21" t="s">
        <v>99</v>
      </c>
      <c r="F52" s="20">
        <v>142</v>
      </c>
      <c r="G52" s="20">
        <v>80</v>
      </c>
      <c r="H52" s="20">
        <v>40</v>
      </c>
      <c r="I52" s="20">
        <v>20</v>
      </c>
      <c r="J52" s="20">
        <v>7</v>
      </c>
      <c r="K52" s="22"/>
    </row>
    <row r="53" ht="36" customHeight="1" spans="1:11">
      <c r="A53" s="20">
        <f>COUNT($A$2:A52)+1</f>
        <v>40</v>
      </c>
      <c r="B53" s="21" t="s">
        <v>67</v>
      </c>
      <c r="C53" s="21" t="s">
        <v>81</v>
      </c>
      <c r="D53" s="21" t="s">
        <v>92</v>
      </c>
      <c r="E53" s="21" t="s">
        <v>100</v>
      </c>
      <c r="F53" s="20">
        <v>25</v>
      </c>
      <c r="G53" s="20">
        <v>22</v>
      </c>
      <c r="H53" s="20">
        <v>5</v>
      </c>
      <c r="I53" s="20">
        <v>3</v>
      </c>
      <c r="J53" s="20">
        <v>2</v>
      </c>
      <c r="K53" s="22"/>
    </row>
    <row r="54" ht="36" customHeight="1" spans="1:11">
      <c r="A54" s="20">
        <f>COUNT($A$2:A53)+1</f>
        <v>41</v>
      </c>
      <c r="B54" s="21" t="s">
        <v>67</v>
      </c>
      <c r="C54" s="21" t="s">
        <v>81</v>
      </c>
      <c r="D54" s="21" t="s">
        <v>101</v>
      </c>
      <c r="E54" s="21" t="s">
        <v>102</v>
      </c>
      <c r="F54" s="20">
        <v>160</v>
      </c>
      <c r="G54" s="20">
        <v>104</v>
      </c>
      <c r="H54" s="20">
        <v>56</v>
      </c>
      <c r="I54" s="20">
        <v>36</v>
      </c>
      <c r="J54" s="20">
        <v>9</v>
      </c>
      <c r="K54" s="22"/>
    </row>
    <row r="55" ht="36" customHeight="1" spans="1:11">
      <c r="A55" s="20">
        <f>COUNT($A$2:A54)+1</f>
        <v>42</v>
      </c>
      <c r="B55" s="21" t="s">
        <v>67</v>
      </c>
      <c r="C55" s="21" t="s">
        <v>81</v>
      </c>
      <c r="D55" s="21" t="s">
        <v>98</v>
      </c>
      <c r="E55" s="21" t="s">
        <v>103</v>
      </c>
      <c r="F55" s="20">
        <v>250</v>
      </c>
      <c r="G55" s="20">
        <v>200</v>
      </c>
      <c r="H55" s="20">
        <v>65</v>
      </c>
      <c r="I55" s="20">
        <v>45</v>
      </c>
      <c r="J55" s="20">
        <v>17</v>
      </c>
      <c r="K55" s="22"/>
    </row>
    <row r="56" ht="36" customHeight="1" spans="1:11">
      <c r="A56" s="20">
        <f>COUNT($A$2:A55)+1</f>
        <v>43</v>
      </c>
      <c r="B56" s="21" t="s">
        <v>67</v>
      </c>
      <c r="C56" s="21" t="s">
        <v>81</v>
      </c>
      <c r="D56" s="21" t="s">
        <v>104</v>
      </c>
      <c r="E56" s="21" t="s">
        <v>105</v>
      </c>
      <c r="F56" s="20">
        <v>576</v>
      </c>
      <c r="G56" s="20">
        <v>350</v>
      </c>
      <c r="H56" s="20">
        <v>110</v>
      </c>
      <c r="I56" s="20">
        <v>70</v>
      </c>
      <c r="J56" s="20">
        <v>31</v>
      </c>
      <c r="K56" s="22"/>
    </row>
    <row r="57" ht="36" customHeight="1" spans="1:11">
      <c r="A57" s="20">
        <f>COUNT($A$2:A56)+1</f>
        <v>44</v>
      </c>
      <c r="B57" s="21" t="s">
        <v>67</v>
      </c>
      <c r="C57" s="21" t="s">
        <v>81</v>
      </c>
      <c r="D57" s="21" t="s">
        <v>106</v>
      </c>
      <c r="E57" s="21" t="s">
        <v>107</v>
      </c>
      <c r="F57" s="20">
        <v>2000</v>
      </c>
      <c r="G57" s="20">
        <v>1400</v>
      </c>
      <c r="H57" s="20">
        <v>660</v>
      </c>
      <c r="I57" s="20">
        <v>466</v>
      </c>
      <c r="J57" s="20">
        <v>125</v>
      </c>
      <c r="K57" s="22"/>
    </row>
    <row r="58" ht="36" customHeight="1" spans="1:11">
      <c r="A58" s="20">
        <f>COUNT($A$2:A57)+1</f>
        <v>45</v>
      </c>
      <c r="B58" s="21" t="s">
        <v>108</v>
      </c>
      <c r="C58" s="21" t="s">
        <v>81</v>
      </c>
      <c r="D58" s="21" t="s">
        <v>109</v>
      </c>
      <c r="E58" s="21" t="s">
        <v>110</v>
      </c>
      <c r="F58" s="20">
        <v>450</v>
      </c>
      <c r="G58" s="20">
        <v>380</v>
      </c>
      <c r="H58" s="20">
        <v>90</v>
      </c>
      <c r="I58" s="20">
        <v>75</v>
      </c>
      <c r="J58" s="20">
        <v>34</v>
      </c>
      <c r="K58" s="22"/>
    </row>
    <row r="59" ht="36" customHeight="1" spans="1:11">
      <c r="A59" s="20">
        <f>COUNT($A$2:A58)+1</f>
        <v>46</v>
      </c>
      <c r="B59" s="21" t="s">
        <v>108</v>
      </c>
      <c r="C59" s="21" t="s">
        <v>81</v>
      </c>
      <c r="D59" s="21" t="s">
        <v>106</v>
      </c>
      <c r="E59" s="21" t="s">
        <v>111</v>
      </c>
      <c r="F59" s="20">
        <v>2400</v>
      </c>
      <c r="G59" s="20">
        <v>1700</v>
      </c>
      <c r="H59" s="20">
        <v>860</v>
      </c>
      <c r="I59" s="20">
        <v>600</v>
      </c>
      <c r="J59" s="20">
        <v>152</v>
      </c>
      <c r="K59" s="22"/>
    </row>
    <row r="60" ht="36" customHeight="1" spans="1:11">
      <c r="A60" s="20">
        <f>COUNT($A$2:A59)+1</f>
        <v>47</v>
      </c>
      <c r="B60" s="21" t="s">
        <v>67</v>
      </c>
      <c r="C60" s="21" t="s">
        <v>81</v>
      </c>
      <c r="D60" s="21" t="s">
        <v>96</v>
      </c>
      <c r="E60" s="21" t="s">
        <v>112</v>
      </c>
      <c r="F60" s="20">
        <v>1400</v>
      </c>
      <c r="G60" s="20">
        <v>800</v>
      </c>
      <c r="H60" s="20">
        <v>467</v>
      </c>
      <c r="I60" s="20">
        <v>267</v>
      </c>
      <c r="J60" s="20">
        <v>71</v>
      </c>
      <c r="K60" s="22"/>
    </row>
    <row r="61" ht="36" customHeight="1" spans="1:11">
      <c r="A61" s="20">
        <f>COUNT($A$2:A60)+1</f>
        <v>48</v>
      </c>
      <c r="B61" s="21" t="s">
        <v>67</v>
      </c>
      <c r="C61" s="21" t="s">
        <v>81</v>
      </c>
      <c r="D61" s="21" t="s">
        <v>113</v>
      </c>
      <c r="E61" s="21" t="s">
        <v>114</v>
      </c>
      <c r="F61" s="20">
        <v>700</v>
      </c>
      <c r="G61" s="20">
        <v>420</v>
      </c>
      <c r="H61" s="20">
        <v>230</v>
      </c>
      <c r="I61" s="20">
        <v>140</v>
      </c>
      <c r="J61" s="20">
        <v>37</v>
      </c>
      <c r="K61" s="22"/>
    </row>
    <row r="62" ht="36" customHeight="1" spans="1:11">
      <c r="A62" s="20">
        <f>COUNT($A$2:A61)+1</f>
        <v>49</v>
      </c>
      <c r="B62" s="21" t="s">
        <v>67</v>
      </c>
      <c r="C62" s="21" t="s">
        <v>81</v>
      </c>
      <c r="D62" s="21" t="s">
        <v>113</v>
      </c>
      <c r="E62" s="21" t="s">
        <v>115</v>
      </c>
      <c r="F62" s="20">
        <v>500</v>
      </c>
      <c r="G62" s="20">
        <v>280</v>
      </c>
      <c r="H62" s="20">
        <v>160</v>
      </c>
      <c r="I62" s="20">
        <v>90</v>
      </c>
      <c r="J62" s="20">
        <v>25</v>
      </c>
      <c r="K62" s="22"/>
    </row>
    <row r="63" ht="36" customHeight="1" spans="1:11">
      <c r="A63" s="20">
        <f>COUNT($A$2:A62)+1</f>
        <v>50</v>
      </c>
      <c r="B63" s="21" t="s">
        <v>67</v>
      </c>
      <c r="C63" s="21" t="s">
        <v>81</v>
      </c>
      <c r="D63" s="21" t="s">
        <v>113</v>
      </c>
      <c r="E63" s="21" t="s">
        <v>116</v>
      </c>
      <c r="F63" s="20">
        <v>560</v>
      </c>
      <c r="G63" s="20">
        <v>330</v>
      </c>
      <c r="H63" s="20">
        <v>180</v>
      </c>
      <c r="I63" s="20">
        <v>60</v>
      </c>
      <c r="J63" s="20">
        <v>29</v>
      </c>
      <c r="K63" s="22"/>
    </row>
    <row r="64" ht="36" customHeight="1" spans="1:11">
      <c r="A64" s="20">
        <f>COUNT($A$2:A63)+1</f>
        <v>51</v>
      </c>
      <c r="B64" s="21" t="s">
        <v>67</v>
      </c>
      <c r="C64" s="21" t="s">
        <v>81</v>
      </c>
      <c r="D64" s="21" t="s">
        <v>113</v>
      </c>
      <c r="E64" s="21" t="s">
        <v>117</v>
      </c>
      <c r="F64" s="20">
        <v>600</v>
      </c>
      <c r="G64" s="20">
        <v>350</v>
      </c>
      <c r="H64" s="20">
        <v>200</v>
      </c>
      <c r="I64" s="20">
        <v>110</v>
      </c>
      <c r="J64" s="20">
        <v>31</v>
      </c>
      <c r="K64" s="22"/>
    </row>
    <row r="65" ht="36" customHeight="1" spans="1:11">
      <c r="A65" s="20">
        <f>COUNT($A$2:A64)+1</f>
        <v>52</v>
      </c>
      <c r="B65" s="21" t="s">
        <v>67</v>
      </c>
      <c r="C65" s="21" t="s">
        <v>81</v>
      </c>
      <c r="D65" s="21" t="s">
        <v>113</v>
      </c>
      <c r="E65" s="21" t="s">
        <v>118</v>
      </c>
      <c r="F65" s="20">
        <v>450</v>
      </c>
      <c r="G65" s="20">
        <v>260</v>
      </c>
      <c r="H65" s="20">
        <v>150</v>
      </c>
      <c r="I65" s="20">
        <v>80</v>
      </c>
      <c r="J65" s="20">
        <v>23</v>
      </c>
      <c r="K65" s="22"/>
    </row>
    <row r="66" ht="36" customHeight="1" spans="1:11">
      <c r="A66" s="20">
        <f>COUNT($A$2:A65)+1</f>
        <v>53</v>
      </c>
      <c r="B66" s="21" t="s">
        <v>67</v>
      </c>
      <c r="C66" s="21" t="s">
        <v>81</v>
      </c>
      <c r="D66" s="21" t="s">
        <v>106</v>
      </c>
      <c r="E66" s="21" t="s">
        <v>119</v>
      </c>
      <c r="F66" s="20">
        <v>2319</v>
      </c>
      <c r="G66" s="20">
        <v>1623</v>
      </c>
      <c r="H66" s="20">
        <v>773</v>
      </c>
      <c r="I66" s="20">
        <v>541</v>
      </c>
      <c r="J66" s="20">
        <v>145</v>
      </c>
      <c r="K66" s="22"/>
    </row>
    <row r="67" ht="36" customHeight="1" spans="1:11">
      <c r="A67" s="20">
        <f>COUNT($A$2:A66)+1</f>
        <v>54</v>
      </c>
      <c r="B67" s="21" t="s">
        <v>67</v>
      </c>
      <c r="C67" s="21" t="s">
        <v>81</v>
      </c>
      <c r="D67" s="21" t="s">
        <v>94</v>
      </c>
      <c r="E67" s="21" t="s">
        <v>120</v>
      </c>
      <c r="F67" s="20">
        <v>1200</v>
      </c>
      <c r="G67" s="20">
        <v>850</v>
      </c>
      <c r="H67" s="20">
        <v>260</v>
      </c>
      <c r="I67" s="20">
        <v>200</v>
      </c>
      <c r="J67" s="20">
        <v>76</v>
      </c>
      <c r="K67" s="22"/>
    </row>
    <row r="68" ht="36" customHeight="1" spans="1:11">
      <c r="A68" s="20">
        <f>COUNT($A$2:A67)+1</f>
        <v>55</v>
      </c>
      <c r="B68" s="21" t="s">
        <v>67</v>
      </c>
      <c r="C68" s="21" t="s">
        <v>81</v>
      </c>
      <c r="D68" s="21" t="s">
        <v>121</v>
      </c>
      <c r="E68" s="21" t="s">
        <v>122</v>
      </c>
      <c r="F68" s="20">
        <v>1200</v>
      </c>
      <c r="G68" s="20">
        <v>800</v>
      </c>
      <c r="H68" s="20">
        <v>400</v>
      </c>
      <c r="I68" s="20">
        <v>267</v>
      </c>
      <c r="J68" s="20">
        <v>71</v>
      </c>
      <c r="K68" s="22"/>
    </row>
    <row r="69" ht="36" customHeight="1" spans="1:11">
      <c r="A69" s="20">
        <f>COUNT($A$2:A68)+1</f>
        <v>56</v>
      </c>
      <c r="B69" s="21" t="s">
        <v>67</v>
      </c>
      <c r="C69" s="21" t="s">
        <v>81</v>
      </c>
      <c r="D69" s="21" t="s">
        <v>123</v>
      </c>
      <c r="E69" s="21" t="s">
        <v>124</v>
      </c>
      <c r="F69" s="20">
        <v>700</v>
      </c>
      <c r="G69" s="20">
        <v>400</v>
      </c>
      <c r="H69" s="20">
        <v>240</v>
      </c>
      <c r="I69" s="20">
        <v>150</v>
      </c>
      <c r="J69" s="20">
        <v>35</v>
      </c>
      <c r="K69" s="22"/>
    </row>
    <row r="70" ht="36" customHeight="1" spans="1:11">
      <c r="A70" s="20">
        <f>COUNT($A$2:A69)+1</f>
        <v>57</v>
      </c>
      <c r="B70" s="21" t="s">
        <v>67</v>
      </c>
      <c r="C70" s="21" t="s">
        <v>81</v>
      </c>
      <c r="D70" s="21" t="s">
        <v>125</v>
      </c>
      <c r="E70" s="21" t="s">
        <v>126</v>
      </c>
      <c r="F70" s="20">
        <v>1500</v>
      </c>
      <c r="G70" s="20">
        <v>1000</v>
      </c>
      <c r="H70" s="20">
        <v>500</v>
      </c>
      <c r="I70" s="20">
        <v>330</v>
      </c>
      <c r="J70" s="20">
        <v>89</v>
      </c>
      <c r="K70" s="22"/>
    </row>
    <row r="71" ht="36" customHeight="1" spans="1:11">
      <c r="A71" s="20">
        <f>COUNT($A$2:A70)+1</f>
        <v>58</v>
      </c>
      <c r="B71" s="21" t="s">
        <v>67</v>
      </c>
      <c r="C71" s="21" t="s">
        <v>81</v>
      </c>
      <c r="D71" s="21" t="s">
        <v>92</v>
      </c>
      <c r="E71" s="21" t="s">
        <v>127</v>
      </c>
      <c r="F71" s="20">
        <v>780</v>
      </c>
      <c r="G71" s="20">
        <v>510</v>
      </c>
      <c r="H71" s="20">
        <v>260</v>
      </c>
      <c r="I71" s="20">
        <v>170</v>
      </c>
      <c r="J71" s="20">
        <v>45</v>
      </c>
      <c r="K71" s="22"/>
    </row>
    <row r="72" ht="36" customHeight="1" spans="1:11">
      <c r="A72" s="20">
        <f>COUNT($A$2:A71)+1</f>
        <v>59</v>
      </c>
      <c r="B72" s="21" t="s">
        <v>81</v>
      </c>
      <c r="C72" s="21" t="s">
        <v>81</v>
      </c>
      <c r="D72" s="21" t="s">
        <v>128</v>
      </c>
      <c r="E72" s="21" t="s">
        <v>129</v>
      </c>
      <c r="F72" s="20">
        <v>2678</v>
      </c>
      <c r="G72" s="20">
        <v>1500</v>
      </c>
      <c r="H72" s="20">
        <v>892</v>
      </c>
      <c r="I72" s="20">
        <v>500</v>
      </c>
      <c r="J72" s="20">
        <v>134</v>
      </c>
      <c r="K72" s="22"/>
    </row>
    <row r="73" ht="36" customHeight="1" spans="1:11">
      <c r="A73" s="20">
        <f>COUNT($A$2:A72)+1</f>
        <v>60</v>
      </c>
      <c r="B73" s="21" t="s">
        <v>108</v>
      </c>
      <c r="C73" s="21" t="s">
        <v>81</v>
      </c>
      <c r="D73" s="21" t="s">
        <v>130</v>
      </c>
      <c r="E73" s="21" t="s">
        <v>131</v>
      </c>
      <c r="F73" s="20">
        <v>60</v>
      </c>
      <c r="G73" s="20">
        <v>20</v>
      </c>
      <c r="H73" s="20">
        <v>20</v>
      </c>
      <c r="I73" s="20">
        <v>6</v>
      </c>
      <c r="J73" s="20">
        <v>2</v>
      </c>
      <c r="K73" s="22"/>
    </row>
    <row r="74" ht="36" customHeight="1" spans="1:11">
      <c r="A74" s="20">
        <f>COUNT($A$2:A73)+1</f>
        <v>61</v>
      </c>
      <c r="B74" s="21" t="s">
        <v>67</v>
      </c>
      <c r="C74" s="21" t="s">
        <v>81</v>
      </c>
      <c r="D74" s="21" t="s">
        <v>98</v>
      </c>
      <c r="E74" s="21" t="s">
        <v>132</v>
      </c>
      <c r="F74" s="20">
        <v>700</v>
      </c>
      <c r="G74" s="20">
        <v>400</v>
      </c>
      <c r="H74" s="20">
        <v>180</v>
      </c>
      <c r="I74" s="20">
        <v>100</v>
      </c>
      <c r="J74" s="20">
        <v>35</v>
      </c>
      <c r="K74" s="22"/>
    </row>
    <row r="75" ht="36" customHeight="1" spans="1:11">
      <c r="A75" s="20">
        <f>COUNT($A$2:A74)+1</f>
        <v>62</v>
      </c>
      <c r="B75" s="21" t="s">
        <v>67</v>
      </c>
      <c r="C75" s="21" t="s">
        <v>81</v>
      </c>
      <c r="D75" s="21" t="s">
        <v>133</v>
      </c>
      <c r="E75" s="21" t="s">
        <v>134</v>
      </c>
      <c r="F75" s="20">
        <v>200</v>
      </c>
      <c r="G75" s="20">
        <v>120</v>
      </c>
      <c r="H75" s="20">
        <v>30</v>
      </c>
      <c r="I75" s="20">
        <v>17</v>
      </c>
      <c r="J75" s="20">
        <v>10</v>
      </c>
      <c r="K75" s="22"/>
    </row>
    <row r="76" ht="36" customHeight="1" spans="1:11">
      <c r="A76" s="20">
        <f>COUNT($A$2:A75)+1</f>
        <v>63</v>
      </c>
      <c r="B76" s="21" t="s">
        <v>67</v>
      </c>
      <c r="C76" s="21" t="s">
        <v>81</v>
      </c>
      <c r="D76" s="21" t="s">
        <v>98</v>
      </c>
      <c r="E76" s="21" t="s">
        <v>135</v>
      </c>
      <c r="F76" s="20">
        <v>90</v>
      </c>
      <c r="G76" s="20">
        <v>63</v>
      </c>
      <c r="H76" s="20">
        <v>15</v>
      </c>
      <c r="I76" s="20">
        <v>11</v>
      </c>
      <c r="J76" s="20">
        <v>5</v>
      </c>
      <c r="K76" s="22" t="s">
        <v>136</v>
      </c>
    </row>
    <row r="77" ht="36" customHeight="1" spans="1:11">
      <c r="A77" s="20">
        <f>COUNT($A$2:A76)+1</f>
        <v>64</v>
      </c>
      <c r="B77" s="21" t="s">
        <v>67</v>
      </c>
      <c r="C77" s="21" t="s">
        <v>81</v>
      </c>
      <c r="D77" s="21" t="s">
        <v>101</v>
      </c>
      <c r="E77" s="21" t="s">
        <v>137</v>
      </c>
      <c r="F77" s="20">
        <v>70</v>
      </c>
      <c r="G77" s="20">
        <v>30</v>
      </c>
      <c r="H77" s="20">
        <v>12</v>
      </c>
      <c r="I77" s="20">
        <v>5</v>
      </c>
      <c r="J77" s="20">
        <v>2</v>
      </c>
      <c r="K77" s="22" t="s">
        <v>136</v>
      </c>
    </row>
    <row r="78" ht="36" customHeight="1" spans="1:11">
      <c r="A78" s="20">
        <f>COUNT($A$2:A77)+1</f>
        <v>65</v>
      </c>
      <c r="B78" s="21" t="s">
        <v>108</v>
      </c>
      <c r="C78" s="21" t="s">
        <v>81</v>
      </c>
      <c r="D78" s="21" t="s">
        <v>138</v>
      </c>
      <c r="E78" s="21" t="s">
        <v>139</v>
      </c>
      <c r="F78" s="20">
        <v>150</v>
      </c>
      <c r="G78" s="20">
        <v>90</v>
      </c>
      <c r="H78" s="20">
        <v>25</v>
      </c>
      <c r="I78" s="20">
        <v>15</v>
      </c>
      <c r="J78" s="20">
        <v>8</v>
      </c>
      <c r="K78" s="22" t="s">
        <v>140</v>
      </c>
    </row>
    <row r="79" s="6" customFormat="1" ht="36" customHeight="1" spans="1:16">
      <c r="A79" s="17" t="s">
        <v>49</v>
      </c>
      <c r="B79" s="19"/>
      <c r="C79" s="19"/>
      <c r="D79" s="19" t="s">
        <v>141</v>
      </c>
      <c r="E79" s="19"/>
      <c r="F79" s="18">
        <f>SUM(F80:F96)</f>
        <v>20956</v>
      </c>
      <c r="G79" s="18">
        <f>SUM(G80:G96)</f>
        <v>12242</v>
      </c>
      <c r="H79" s="18">
        <f>SUM(H80:H96)</f>
        <v>7021</v>
      </c>
      <c r="I79" s="18">
        <f>SUM(I80:I96)</f>
        <v>4201</v>
      </c>
      <c r="J79" s="18">
        <f>SUM(J80:J96)</f>
        <v>1081</v>
      </c>
      <c r="K79" s="18"/>
      <c r="L79" s="27"/>
      <c r="M79" s="27"/>
      <c r="N79" s="8"/>
      <c r="O79" s="8"/>
      <c r="P79" s="27"/>
    </row>
    <row r="80" ht="36" customHeight="1" spans="1:11">
      <c r="A80" s="20">
        <f>COUNT($A$2:A79)+1</f>
        <v>66</v>
      </c>
      <c r="B80" s="21" t="s">
        <v>67</v>
      </c>
      <c r="C80" s="21" t="s">
        <v>142</v>
      </c>
      <c r="D80" s="21" t="s">
        <v>143</v>
      </c>
      <c r="E80" s="21" t="s">
        <v>144</v>
      </c>
      <c r="F80" s="20">
        <v>1400</v>
      </c>
      <c r="G80" s="20">
        <v>200</v>
      </c>
      <c r="H80" s="20">
        <v>420</v>
      </c>
      <c r="I80" s="20">
        <v>60</v>
      </c>
      <c r="J80" s="20">
        <v>17</v>
      </c>
      <c r="K80" s="22"/>
    </row>
    <row r="81" ht="36" customHeight="1" spans="1:11">
      <c r="A81" s="20">
        <f>COUNT($A$2:A80)+1</f>
        <v>67</v>
      </c>
      <c r="B81" s="21" t="s">
        <v>67</v>
      </c>
      <c r="C81" s="21" t="s">
        <v>142</v>
      </c>
      <c r="D81" s="21" t="s">
        <v>94</v>
      </c>
      <c r="E81" s="21" t="s">
        <v>145</v>
      </c>
      <c r="F81" s="20">
        <v>757</v>
      </c>
      <c r="G81" s="20">
        <v>530</v>
      </c>
      <c r="H81" s="20">
        <v>237</v>
      </c>
      <c r="I81" s="20">
        <v>166</v>
      </c>
      <c r="J81" s="20">
        <v>47</v>
      </c>
      <c r="K81" s="22"/>
    </row>
    <row r="82" ht="36" customHeight="1" spans="1:11">
      <c r="A82" s="20">
        <f>COUNT($A$2:A81)+1</f>
        <v>68</v>
      </c>
      <c r="B82" s="21" t="s">
        <v>67</v>
      </c>
      <c r="C82" s="21" t="s">
        <v>142</v>
      </c>
      <c r="D82" s="21" t="s">
        <v>146</v>
      </c>
      <c r="E82" s="21" t="s">
        <v>147</v>
      </c>
      <c r="F82" s="20">
        <v>840</v>
      </c>
      <c r="G82" s="20">
        <v>504</v>
      </c>
      <c r="H82" s="20">
        <v>300</v>
      </c>
      <c r="I82" s="20">
        <v>160</v>
      </c>
      <c r="J82" s="20">
        <v>50</v>
      </c>
      <c r="K82" s="22"/>
    </row>
    <row r="83" ht="36" customHeight="1" spans="1:11">
      <c r="A83" s="20">
        <f>COUNT($A$2:A82)+1</f>
        <v>69</v>
      </c>
      <c r="B83" s="21" t="s">
        <v>67</v>
      </c>
      <c r="C83" s="21" t="s">
        <v>142</v>
      </c>
      <c r="D83" s="21" t="s">
        <v>148</v>
      </c>
      <c r="E83" s="21" t="s">
        <v>149</v>
      </c>
      <c r="F83" s="20">
        <v>1785</v>
      </c>
      <c r="G83" s="20">
        <v>1000</v>
      </c>
      <c r="H83" s="20">
        <v>595</v>
      </c>
      <c r="I83" s="20">
        <v>330</v>
      </c>
      <c r="J83" s="20">
        <v>89</v>
      </c>
      <c r="K83" s="22"/>
    </row>
    <row r="84" ht="36" customHeight="1" spans="1:11">
      <c r="A84" s="20">
        <f>COUNT($A$2:A83)+1</f>
        <v>70</v>
      </c>
      <c r="B84" s="21" t="s">
        <v>67</v>
      </c>
      <c r="C84" s="21" t="s">
        <v>142</v>
      </c>
      <c r="D84" s="21" t="s">
        <v>146</v>
      </c>
      <c r="E84" s="21" t="s">
        <v>150</v>
      </c>
      <c r="F84" s="20">
        <v>1255</v>
      </c>
      <c r="G84" s="20">
        <v>879</v>
      </c>
      <c r="H84" s="20">
        <v>395</v>
      </c>
      <c r="I84" s="20">
        <v>277</v>
      </c>
      <c r="J84" s="20">
        <v>10</v>
      </c>
      <c r="K84" s="21" t="s">
        <v>151</v>
      </c>
    </row>
    <row r="85" ht="36" customHeight="1" spans="1:11">
      <c r="A85" s="20">
        <f>COUNT($A$2:A84)+1</f>
        <v>71</v>
      </c>
      <c r="B85" s="21" t="s">
        <v>67</v>
      </c>
      <c r="C85" s="21" t="s">
        <v>142</v>
      </c>
      <c r="D85" s="21" t="s">
        <v>152</v>
      </c>
      <c r="E85" s="21" t="s">
        <v>153</v>
      </c>
      <c r="F85" s="20">
        <v>1200</v>
      </c>
      <c r="G85" s="20">
        <v>680</v>
      </c>
      <c r="H85" s="20">
        <v>500</v>
      </c>
      <c r="I85" s="20">
        <v>210</v>
      </c>
      <c r="J85" s="20">
        <v>61</v>
      </c>
      <c r="K85" s="22"/>
    </row>
    <row r="86" ht="36" customHeight="1" spans="1:11">
      <c r="A86" s="20">
        <f>COUNT($A$2:A85)+1</f>
        <v>72</v>
      </c>
      <c r="B86" s="21" t="s">
        <v>67</v>
      </c>
      <c r="C86" s="21" t="s">
        <v>142</v>
      </c>
      <c r="D86" s="21" t="s">
        <v>154</v>
      </c>
      <c r="E86" s="21" t="s">
        <v>155</v>
      </c>
      <c r="F86" s="20">
        <v>3500</v>
      </c>
      <c r="G86" s="20">
        <v>2000</v>
      </c>
      <c r="H86" s="20">
        <v>1167</v>
      </c>
      <c r="I86" s="20">
        <v>667</v>
      </c>
      <c r="J86" s="20">
        <v>200</v>
      </c>
      <c r="K86" s="22"/>
    </row>
    <row r="87" ht="36" customHeight="1" spans="1:11">
      <c r="A87" s="20">
        <f>COUNT($A$2:A86)+1</f>
        <v>73</v>
      </c>
      <c r="B87" s="21" t="s">
        <v>67</v>
      </c>
      <c r="C87" s="21" t="s">
        <v>142</v>
      </c>
      <c r="D87" s="21" t="s">
        <v>146</v>
      </c>
      <c r="E87" s="21" t="s">
        <v>156</v>
      </c>
      <c r="F87" s="20">
        <v>1700</v>
      </c>
      <c r="G87" s="20">
        <v>960</v>
      </c>
      <c r="H87" s="20">
        <v>560</v>
      </c>
      <c r="I87" s="20">
        <v>320</v>
      </c>
      <c r="J87" s="20">
        <v>96</v>
      </c>
      <c r="K87" s="22"/>
    </row>
    <row r="88" ht="36" customHeight="1" spans="1:11">
      <c r="A88" s="20">
        <f>COUNT($A$2:A87)+1</f>
        <v>74</v>
      </c>
      <c r="B88" s="21" t="s">
        <v>67</v>
      </c>
      <c r="C88" s="21" t="s">
        <v>142</v>
      </c>
      <c r="D88" s="21" t="s">
        <v>157</v>
      </c>
      <c r="E88" s="21" t="s">
        <v>158</v>
      </c>
      <c r="F88" s="20">
        <v>500</v>
      </c>
      <c r="G88" s="20">
        <v>300</v>
      </c>
      <c r="H88" s="20">
        <v>166</v>
      </c>
      <c r="I88" s="20">
        <v>100</v>
      </c>
      <c r="J88" s="20">
        <v>30</v>
      </c>
      <c r="K88" s="22"/>
    </row>
    <row r="89" ht="36" customHeight="1" spans="1:11">
      <c r="A89" s="20">
        <f>COUNT($A$2:A88)+1</f>
        <v>75</v>
      </c>
      <c r="B89" s="21" t="s">
        <v>67</v>
      </c>
      <c r="C89" s="21" t="s">
        <v>142</v>
      </c>
      <c r="D89" s="21" t="s">
        <v>159</v>
      </c>
      <c r="E89" s="21" t="s">
        <v>160</v>
      </c>
      <c r="F89" s="20">
        <v>230</v>
      </c>
      <c r="G89" s="20">
        <v>130</v>
      </c>
      <c r="H89" s="20">
        <v>76</v>
      </c>
      <c r="I89" s="20">
        <v>43</v>
      </c>
      <c r="J89" s="20">
        <v>11</v>
      </c>
      <c r="K89" s="22"/>
    </row>
    <row r="90" ht="36" customHeight="1" spans="1:11">
      <c r="A90" s="20">
        <f>COUNT($A$2:A89)+1</f>
        <v>76</v>
      </c>
      <c r="B90" s="21" t="s">
        <v>67</v>
      </c>
      <c r="C90" s="21" t="s">
        <v>142</v>
      </c>
      <c r="D90" s="21" t="s">
        <v>161</v>
      </c>
      <c r="E90" s="21" t="s">
        <v>139</v>
      </c>
      <c r="F90" s="20">
        <v>660</v>
      </c>
      <c r="G90" s="20">
        <v>497</v>
      </c>
      <c r="H90" s="20">
        <v>200</v>
      </c>
      <c r="I90" s="20">
        <v>150</v>
      </c>
      <c r="J90" s="20">
        <v>44</v>
      </c>
      <c r="K90" s="22"/>
    </row>
    <row r="91" ht="36" customHeight="1" spans="1:11">
      <c r="A91" s="20">
        <f>COUNT($A$2:A90)+1</f>
        <v>77</v>
      </c>
      <c r="B91" s="21" t="s">
        <v>67</v>
      </c>
      <c r="C91" s="21" t="s">
        <v>142</v>
      </c>
      <c r="D91" s="21" t="s">
        <v>162</v>
      </c>
      <c r="E91" s="21" t="s">
        <v>163</v>
      </c>
      <c r="F91" s="20">
        <v>1000</v>
      </c>
      <c r="G91" s="20">
        <v>550</v>
      </c>
      <c r="H91" s="20">
        <v>333</v>
      </c>
      <c r="I91" s="20">
        <v>183</v>
      </c>
      <c r="J91" s="20">
        <v>49</v>
      </c>
      <c r="K91" s="22"/>
    </row>
    <row r="92" ht="36" customHeight="1" spans="1:11">
      <c r="A92" s="20">
        <f>COUNT($A$2:A91)+1</f>
        <v>78</v>
      </c>
      <c r="B92" s="21" t="s">
        <v>67</v>
      </c>
      <c r="C92" s="21" t="s">
        <v>142</v>
      </c>
      <c r="D92" s="21" t="s">
        <v>162</v>
      </c>
      <c r="E92" s="21" t="s">
        <v>164</v>
      </c>
      <c r="F92" s="20">
        <v>2160</v>
      </c>
      <c r="G92" s="20">
        <v>1400</v>
      </c>
      <c r="H92" s="20">
        <v>720</v>
      </c>
      <c r="I92" s="20">
        <v>468</v>
      </c>
      <c r="J92" s="20">
        <v>125</v>
      </c>
      <c r="K92" s="22"/>
    </row>
    <row r="93" ht="36" customHeight="1" spans="1:11">
      <c r="A93" s="20">
        <f>COUNT($A$2:A92)+1</f>
        <v>79</v>
      </c>
      <c r="B93" s="21" t="s">
        <v>67</v>
      </c>
      <c r="C93" s="21" t="s">
        <v>142</v>
      </c>
      <c r="D93" s="21" t="s">
        <v>162</v>
      </c>
      <c r="E93" s="21" t="s">
        <v>165</v>
      </c>
      <c r="F93" s="20">
        <v>1000</v>
      </c>
      <c r="G93" s="20">
        <v>550</v>
      </c>
      <c r="H93" s="20">
        <v>333</v>
      </c>
      <c r="I93" s="20">
        <v>183</v>
      </c>
      <c r="J93" s="20">
        <v>49</v>
      </c>
      <c r="K93" s="22"/>
    </row>
    <row r="94" ht="36" customHeight="1" spans="1:11">
      <c r="A94" s="20">
        <f>COUNT($A$2:A93)+1</f>
        <v>80</v>
      </c>
      <c r="B94" s="21" t="s">
        <v>67</v>
      </c>
      <c r="C94" s="21" t="s">
        <v>142</v>
      </c>
      <c r="D94" s="21" t="s">
        <v>166</v>
      </c>
      <c r="E94" s="21" t="s">
        <v>167</v>
      </c>
      <c r="F94" s="20">
        <v>180</v>
      </c>
      <c r="G94" s="20">
        <v>162</v>
      </c>
      <c r="H94" s="20">
        <v>60</v>
      </c>
      <c r="I94" s="20">
        <v>54</v>
      </c>
      <c r="J94" s="20">
        <v>14</v>
      </c>
      <c r="K94" s="22"/>
    </row>
    <row r="95" ht="36" customHeight="1" spans="1:11">
      <c r="A95" s="20">
        <f>COUNT($A$2:A94)+1</f>
        <v>81</v>
      </c>
      <c r="B95" s="21" t="s">
        <v>67</v>
      </c>
      <c r="C95" s="21" t="s">
        <v>142</v>
      </c>
      <c r="D95" s="21" t="s">
        <v>168</v>
      </c>
      <c r="E95" s="21" t="s">
        <v>169</v>
      </c>
      <c r="F95" s="20">
        <v>89</v>
      </c>
      <c r="G95" s="20">
        <v>50</v>
      </c>
      <c r="H95" s="20">
        <v>29</v>
      </c>
      <c r="I95" s="20">
        <v>20</v>
      </c>
      <c r="J95" s="20">
        <v>4</v>
      </c>
      <c r="K95" s="21" t="s">
        <v>170</v>
      </c>
    </row>
    <row r="96" ht="36" customHeight="1" spans="1:11">
      <c r="A96" s="20">
        <f>COUNT($A$2:A95)+1</f>
        <v>82</v>
      </c>
      <c r="B96" s="21" t="s">
        <v>67</v>
      </c>
      <c r="C96" s="21" t="s">
        <v>142</v>
      </c>
      <c r="D96" s="21" t="s">
        <v>146</v>
      </c>
      <c r="E96" s="21" t="s">
        <v>171</v>
      </c>
      <c r="F96" s="20">
        <v>2700</v>
      </c>
      <c r="G96" s="20">
        <v>1850</v>
      </c>
      <c r="H96" s="20">
        <v>930</v>
      </c>
      <c r="I96" s="20">
        <v>810</v>
      </c>
      <c r="J96" s="20">
        <v>185</v>
      </c>
      <c r="K96" s="22"/>
    </row>
    <row r="97" s="6" customFormat="1" ht="36" customHeight="1" spans="1:16">
      <c r="A97" s="17" t="s">
        <v>58</v>
      </c>
      <c r="B97" s="19"/>
      <c r="C97" s="19"/>
      <c r="D97" s="19" t="s">
        <v>172</v>
      </c>
      <c r="E97" s="19"/>
      <c r="F97" s="18">
        <f>SUM(F98:F102)</f>
        <v>12010</v>
      </c>
      <c r="G97" s="18">
        <f>SUM(G98:G102)</f>
        <v>8080</v>
      </c>
      <c r="H97" s="18">
        <f>SUM(H98:H102)</f>
        <v>4052</v>
      </c>
      <c r="I97" s="18">
        <f>SUM(I98:I102)</f>
        <v>2820</v>
      </c>
      <c r="J97" s="18">
        <f>SUM(J98:J102)</f>
        <v>723</v>
      </c>
      <c r="K97" s="18"/>
      <c r="L97" s="27"/>
      <c r="M97" s="27"/>
      <c r="N97" s="8"/>
      <c r="O97" s="8"/>
      <c r="P97" s="27"/>
    </row>
    <row r="98" ht="36" customHeight="1" spans="1:11">
      <c r="A98" s="20">
        <f>COUNT($A$2:A97)+1</f>
        <v>83</v>
      </c>
      <c r="B98" s="21" t="s">
        <v>67</v>
      </c>
      <c r="C98" s="21" t="s">
        <v>173</v>
      </c>
      <c r="D98" s="21" t="s">
        <v>69</v>
      </c>
      <c r="E98" s="21" t="s">
        <v>174</v>
      </c>
      <c r="F98" s="20">
        <v>360</v>
      </c>
      <c r="G98" s="20">
        <v>270</v>
      </c>
      <c r="H98" s="20">
        <v>132</v>
      </c>
      <c r="I98" s="20">
        <v>90</v>
      </c>
      <c r="J98" s="20">
        <v>24</v>
      </c>
      <c r="K98" s="22"/>
    </row>
    <row r="99" ht="36" customHeight="1" spans="1:11">
      <c r="A99" s="20">
        <f>COUNT($A$2:A98)+1</f>
        <v>84</v>
      </c>
      <c r="B99" s="21" t="s">
        <v>67</v>
      </c>
      <c r="C99" s="21" t="s">
        <v>173</v>
      </c>
      <c r="D99" s="21" t="s">
        <v>175</v>
      </c>
      <c r="E99" s="21" t="s">
        <v>176</v>
      </c>
      <c r="F99" s="20">
        <v>4500</v>
      </c>
      <c r="G99" s="20">
        <v>3100</v>
      </c>
      <c r="H99" s="20">
        <v>1600</v>
      </c>
      <c r="I99" s="20">
        <v>1200</v>
      </c>
      <c r="J99" s="20">
        <v>278</v>
      </c>
      <c r="K99" s="22"/>
    </row>
    <row r="100" ht="36" customHeight="1" spans="1:11">
      <c r="A100" s="20">
        <f>COUNT($A$2:A99)+1</f>
        <v>85</v>
      </c>
      <c r="B100" s="21" t="s">
        <v>67</v>
      </c>
      <c r="C100" s="21" t="s">
        <v>173</v>
      </c>
      <c r="D100" s="21" t="s">
        <v>175</v>
      </c>
      <c r="E100" s="21" t="s">
        <v>177</v>
      </c>
      <c r="F100" s="20">
        <v>3900</v>
      </c>
      <c r="G100" s="20">
        <v>2850</v>
      </c>
      <c r="H100" s="20">
        <v>1300</v>
      </c>
      <c r="I100" s="20">
        <v>950</v>
      </c>
      <c r="J100" s="20">
        <v>255</v>
      </c>
      <c r="K100" s="22"/>
    </row>
    <row r="101" ht="36" customHeight="1" spans="1:11">
      <c r="A101" s="20">
        <f>COUNT($A$2:A100)+1</f>
        <v>86</v>
      </c>
      <c r="B101" s="21" t="s">
        <v>67</v>
      </c>
      <c r="C101" s="21" t="s">
        <v>173</v>
      </c>
      <c r="D101" s="21" t="s">
        <v>175</v>
      </c>
      <c r="E101" s="21" t="s">
        <v>178</v>
      </c>
      <c r="F101" s="20">
        <v>1100</v>
      </c>
      <c r="G101" s="20">
        <v>660</v>
      </c>
      <c r="H101" s="20">
        <v>370</v>
      </c>
      <c r="I101" s="20">
        <v>220</v>
      </c>
      <c r="J101" s="20">
        <v>59</v>
      </c>
      <c r="K101" s="22"/>
    </row>
    <row r="102" ht="36" customHeight="1" spans="1:11">
      <c r="A102" s="20">
        <f>COUNT($A$2:A101)+1</f>
        <v>87</v>
      </c>
      <c r="B102" s="21" t="s">
        <v>67</v>
      </c>
      <c r="C102" s="21" t="s">
        <v>173</v>
      </c>
      <c r="D102" s="21" t="s">
        <v>175</v>
      </c>
      <c r="E102" s="21" t="s">
        <v>179</v>
      </c>
      <c r="F102" s="20">
        <v>2150</v>
      </c>
      <c r="G102" s="20">
        <v>1200</v>
      </c>
      <c r="H102" s="20">
        <v>650</v>
      </c>
      <c r="I102" s="20">
        <v>360</v>
      </c>
      <c r="J102" s="20">
        <v>107</v>
      </c>
      <c r="K102" s="22"/>
    </row>
    <row r="103" ht="36" customHeight="1" spans="1:11">
      <c r="A103" s="22"/>
      <c r="B103" s="17"/>
      <c r="C103" s="22"/>
      <c r="D103" s="17" t="s">
        <v>180</v>
      </c>
      <c r="E103" s="22"/>
      <c r="F103" s="18">
        <f>F104+F108</f>
        <v>4900</v>
      </c>
      <c r="G103" s="18">
        <f>G104+G108</f>
        <v>3100</v>
      </c>
      <c r="H103" s="20">
        <f>H104+H108</f>
        <v>1270</v>
      </c>
      <c r="I103" s="20">
        <f>I104+I108</f>
        <v>806</v>
      </c>
      <c r="J103" s="18">
        <f>J104+J108</f>
        <v>275</v>
      </c>
      <c r="K103" s="20"/>
    </row>
    <row r="104" s="6" customFormat="1" ht="36" customHeight="1" spans="1:16">
      <c r="A104" s="17" t="s">
        <v>17</v>
      </c>
      <c r="B104" s="16"/>
      <c r="C104" s="16"/>
      <c r="D104" s="17" t="s">
        <v>181</v>
      </c>
      <c r="E104" s="16"/>
      <c r="F104" s="18">
        <f>SUM(F105:F107)</f>
        <v>1500</v>
      </c>
      <c r="G104" s="18">
        <f>SUM(G105:G107)</f>
        <v>1060</v>
      </c>
      <c r="H104" s="18">
        <f>SUM(H105:H107)</f>
        <v>390</v>
      </c>
      <c r="I104" s="18">
        <f>SUM(I105:I107)</f>
        <v>278</v>
      </c>
      <c r="J104" s="18">
        <f>SUM(J105:J107)</f>
        <v>93</v>
      </c>
      <c r="K104" s="18"/>
      <c r="L104" s="27"/>
      <c r="M104" s="27"/>
      <c r="N104" s="8"/>
      <c r="O104" s="8"/>
      <c r="P104" s="27"/>
    </row>
    <row r="105" ht="36" customHeight="1" spans="1:11">
      <c r="A105" s="20">
        <f>COUNT($A$2:A104)+1</f>
        <v>88</v>
      </c>
      <c r="B105" s="21" t="s">
        <v>182</v>
      </c>
      <c r="C105" s="21" t="s">
        <v>183</v>
      </c>
      <c r="D105" s="21" t="s">
        <v>184</v>
      </c>
      <c r="E105" s="21" t="s">
        <v>185</v>
      </c>
      <c r="F105" s="20">
        <v>600</v>
      </c>
      <c r="G105" s="20">
        <v>420</v>
      </c>
      <c r="H105" s="20">
        <v>200</v>
      </c>
      <c r="I105" s="20">
        <v>140</v>
      </c>
      <c r="J105" s="20">
        <v>37</v>
      </c>
      <c r="K105" s="22"/>
    </row>
    <row r="106" ht="36" customHeight="1" spans="1:11">
      <c r="A106" s="20">
        <f>COUNT($A$2:A105)+1</f>
        <v>89</v>
      </c>
      <c r="B106" s="21" t="s">
        <v>182</v>
      </c>
      <c r="C106" s="21" t="s">
        <v>183</v>
      </c>
      <c r="D106" s="21" t="s">
        <v>184</v>
      </c>
      <c r="E106" s="21" t="s">
        <v>186</v>
      </c>
      <c r="F106" s="20">
        <v>200</v>
      </c>
      <c r="G106" s="20">
        <v>120</v>
      </c>
      <c r="H106" s="20">
        <v>30</v>
      </c>
      <c r="I106" s="20">
        <v>18</v>
      </c>
      <c r="J106" s="20">
        <v>10</v>
      </c>
      <c r="K106" s="22"/>
    </row>
    <row r="107" ht="36" customHeight="1" spans="1:11">
      <c r="A107" s="20">
        <f>COUNT($A$2:A106)+1</f>
        <v>90</v>
      </c>
      <c r="B107" s="21" t="s">
        <v>182</v>
      </c>
      <c r="C107" s="21" t="s">
        <v>183</v>
      </c>
      <c r="D107" s="21" t="s">
        <v>187</v>
      </c>
      <c r="E107" s="21" t="s">
        <v>188</v>
      </c>
      <c r="F107" s="20">
        <v>700</v>
      </c>
      <c r="G107" s="20">
        <v>520</v>
      </c>
      <c r="H107" s="20">
        <v>160</v>
      </c>
      <c r="I107" s="20">
        <v>120</v>
      </c>
      <c r="J107" s="20">
        <v>46</v>
      </c>
      <c r="K107" s="22"/>
    </row>
    <row r="108" s="6" customFormat="1" ht="36" customHeight="1" spans="1:16">
      <c r="A108" s="17" t="s">
        <v>35</v>
      </c>
      <c r="B108" s="16"/>
      <c r="C108" s="16"/>
      <c r="D108" s="17" t="s">
        <v>189</v>
      </c>
      <c r="E108" s="16"/>
      <c r="F108" s="18">
        <f>SUM(F109:F110)</f>
        <v>3400</v>
      </c>
      <c r="G108" s="18">
        <f>SUM(G109:G110)</f>
        <v>2040</v>
      </c>
      <c r="H108" s="18">
        <f>SUM(H109:H110)</f>
        <v>880</v>
      </c>
      <c r="I108" s="18">
        <f>SUM(I109:I110)</f>
        <v>528</v>
      </c>
      <c r="J108" s="18">
        <f>SUM(J109:J110)</f>
        <v>182</v>
      </c>
      <c r="K108" s="18"/>
      <c r="L108" s="27"/>
      <c r="M108" s="27"/>
      <c r="N108" s="8"/>
      <c r="O108" s="8"/>
      <c r="P108" s="27"/>
    </row>
    <row r="109" ht="36" customHeight="1" spans="1:11">
      <c r="A109" s="20">
        <f>COUNT($A$2:A108)+1</f>
        <v>91</v>
      </c>
      <c r="B109" s="21" t="s">
        <v>182</v>
      </c>
      <c r="C109" s="21" t="s">
        <v>190</v>
      </c>
      <c r="D109" s="22"/>
      <c r="E109" s="21" t="s">
        <v>191</v>
      </c>
      <c r="F109" s="20">
        <v>2500</v>
      </c>
      <c r="G109" s="20">
        <v>1500</v>
      </c>
      <c r="H109" s="20">
        <v>480</v>
      </c>
      <c r="I109" s="20">
        <v>288</v>
      </c>
      <c r="J109" s="20">
        <v>134</v>
      </c>
      <c r="K109" s="22"/>
    </row>
    <row r="110" ht="36" customHeight="1" spans="1:11">
      <c r="A110" s="20">
        <f>COUNT($A$2:A109)+1</f>
        <v>92</v>
      </c>
      <c r="B110" s="21" t="s">
        <v>182</v>
      </c>
      <c r="C110" s="21" t="s">
        <v>190</v>
      </c>
      <c r="D110" s="22"/>
      <c r="E110" s="21" t="s">
        <v>192</v>
      </c>
      <c r="F110" s="20">
        <v>900</v>
      </c>
      <c r="G110" s="20">
        <v>540</v>
      </c>
      <c r="H110" s="20">
        <v>400</v>
      </c>
      <c r="I110" s="20">
        <v>240</v>
      </c>
      <c r="J110" s="20">
        <v>48</v>
      </c>
      <c r="K110" s="22"/>
    </row>
    <row r="111" s="6" customFormat="1" ht="36" customHeight="1" spans="1:16">
      <c r="A111" s="16"/>
      <c r="B111" s="17"/>
      <c r="C111" s="16"/>
      <c r="D111" s="17" t="s">
        <v>193</v>
      </c>
      <c r="E111" s="18"/>
      <c r="F111" s="18">
        <f>F112+F114+F123+F130+F153+F180+F186</f>
        <v>94689.66</v>
      </c>
      <c r="G111" s="18">
        <f>G112+G114+G123+G130+G153+G180+G186</f>
        <v>59712.82</v>
      </c>
      <c r="H111" s="18">
        <f>H112+H114+H123+H130+H153+H180+H186</f>
        <v>31166.84</v>
      </c>
      <c r="I111" s="18">
        <f>I112+I114+I123+I130+I153+I180+I186</f>
        <v>19882.38</v>
      </c>
      <c r="J111" s="18">
        <f>J112+J114+J123+J130+J153+J180+J186</f>
        <v>5223</v>
      </c>
      <c r="K111" s="18"/>
      <c r="L111" s="27"/>
      <c r="M111" s="27"/>
      <c r="N111" s="8"/>
      <c r="O111" s="8"/>
      <c r="P111" s="27"/>
    </row>
    <row r="112" s="6" customFormat="1" ht="36" customHeight="1" spans="1:16">
      <c r="A112" s="17" t="s">
        <v>17</v>
      </c>
      <c r="B112" s="17"/>
      <c r="C112" s="17"/>
      <c r="D112" s="17" t="s">
        <v>194</v>
      </c>
      <c r="E112" s="16"/>
      <c r="F112" s="18">
        <f>F113</f>
        <v>540</v>
      </c>
      <c r="G112" s="18">
        <f>G113</f>
        <v>540</v>
      </c>
      <c r="H112" s="18">
        <f>H113</f>
        <v>180</v>
      </c>
      <c r="I112" s="18">
        <f>I113</f>
        <v>180</v>
      </c>
      <c r="J112" s="18">
        <f>J113</f>
        <v>48</v>
      </c>
      <c r="K112" s="18"/>
      <c r="L112" s="27"/>
      <c r="M112" s="27"/>
      <c r="N112" s="8"/>
      <c r="O112" s="8"/>
      <c r="P112" s="27"/>
    </row>
    <row r="113" ht="36" customHeight="1" spans="1:11">
      <c r="A113" s="20">
        <f>COUNT($A$2:A112)+1</f>
        <v>93</v>
      </c>
      <c r="B113" s="21" t="s">
        <v>195</v>
      </c>
      <c r="C113" s="21" t="s">
        <v>196</v>
      </c>
      <c r="D113" s="21" t="s">
        <v>197</v>
      </c>
      <c r="E113" s="21" t="s">
        <v>198</v>
      </c>
      <c r="F113" s="20">
        <v>540</v>
      </c>
      <c r="G113" s="20">
        <v>540</v>
      </c>
      <c r="H113" s="20">
        <v>180</v>
      </c>
      <c r="I113" s="20">
        <v>180</v>
      </c>
      <c r="J113" s="20">
        <v>48</v>
      </c>
      <c r="K113" s="22" t="s">
        <v>199</v>
      </c>
    </row>
    <row r="114" s="6" customFormat="1" ht="36" customHeight="1" spans="1:16">
      <c r="A114" s="17" t="s">
        <v>35</v>
      </c>
      <c r="B114" s="17"/>
      <c r="C114" s="17"/>
      <c r="D114" s="17" t="s">
        <v>200</v>
      </c>
      <c r="E114" s="16"/>
      <c r="F114" s="18">
        <f>SUM(F115:F122)</f>
        <v>11658.96</v>
      </c>
      <c r="G114" s="18">
        <f>SUM(G115:G122)</f>
        <v>8428.42</v>
      </c>
      <c r="H114" s="18">
        <f>SUM(H115:H122)</f>
        <v>4011.24</v>
      </c>
      <c r="I114" s="18">
        <f>SUM(I115:I122)</f>
        <v>2866.68</v>
      </c>
      <c r="J114" s="18">
        <f>SUM(J115:J122)</f>
        <v>783</v>
      </c>
      <c r="K114" s="18"/>
      <c r="L114" s="27"/>
      <c r="M114" s="27"/>
      <c r="N114" s="8"/>
      <c r="O114" s="8"/>
      <c r="P114" s="27"/>
    </row>
    <row r="115" ht="36" customHeight="1" spans="1:11">
      <c r="A115" s="20">
        <f>COUNT($A$2:A114)+1</f>
        <v>94</v>
      </c>
      <c r="B115" s="21" t="s">
        <v>195</v>
      </c>
      <c r="C115" s="21" t="s">
        <v>196</v>
      </c>
      <c r="D115" s="21" t="s">
        <v>201</v>
      </c>
      <c r="E115" s="21" t="s">
        <v>202</v>
      </c>
      <c r="F115" s="20">
        <v>1700</v>
      </c>
      <c r="G115" s="20">
        <v>1275</v>
      </c>
      <c r="H115" s="20">
        <v>567</v>
      </c>
      <c r="I115" s="20">
        <v>425</v>
      </c>
      <c r="J115" s="20">
        <v>114</v>
      </c>
      <c r="K115" s="22"/>
    </row>
    <row r="116" ht="36" customHeight="1" spans="1:11">
      <c r="A116" s="20">
        <f>COUNT($A$2:A115)+1</f>
        <v>95</v>
      </c>
      <c r="B116" s="21" t="s">
        <v>195</v>
      </c>
      <c r="C116" s="21" t="s">
        <v>196</v>
      </c>
      <c r="D116" s="21" t="s">
        <v>203</v>
      </c>
      <c r="E116" s="21" t="s">
        <v>204</v>
      </c>
      <c r="F116" s="20">
        <v>2192</v>
      </c>
      <c r="G116" s="20">
        <v>1250</v>
      </c>
      <c r="H116" s="20">
        <v>730</v>
      </c>
      <c r="I116" s="20">
        <v>416</v>
      </c>
      <c r="J116" s="20">
        <v>112</v>
      </c>
      <c r="K116" s="22"/>
    </row>
    <row r="117" ht="36" customHeight="1" spans="1:11">
      <c r="A117" s="20">
        <f>COUNT($A$2:A116)+1</f>
        <v>96</v>
      </c>
      <c r="B117" s="21" t="s">
        <v>195</v>
      </c>
      <c r="C117" s="21" t="s">
        <v>196</v>
      </c>
      <c r="D117" s="21" t="s">
        <v>205</v>
      </c>
      <c r="E117" s="21" t="s">
        <v>206</v>
      </c>
      <c r="F117" s="20">
        <v>1030</v>
      </c>
      <c r="G117" s="20">
        <v>820.7</v>
      </c>
      <c r="H117" s="20">
        <v>334</v>
      </c>
      <c r="I117" s="20">
        <v>274</v>
      </c>
      <c r="J117" s="20">
        <v>73</v>
      </c>
      <c r="K117" s="22"/>
    </row>
    <row r="118" ht="39" customHeight="1" spans="1:11">
      <c r="A118" s="20">
        <f>COUNT($A$2:A117)+1</f>
        <v>97</v>
      </c>
      <c r="B118" s="21" t="s">
        <v>195</v>
      </c>
      <c r="C118" s="21" t="s">
        <v>196</v>
      </c>
      <c r="D118" s="21" t="s">
        <v>207</v>
      </c>
      <c r="E118" s="21" t="s">
        <v>208</v>
      </c>
      <c r="F118" s="20">
        <v>700</v>
      </c>
      <c r="G118" s="20">
        <v>450</v>
      </c>
      <c r="H118" s="20">
        <v>250</v>
      </c>
      <c r="I118" s="20">
        <v>150</v>
      </c>
      <c r="J118" s="20">
        <v>40</v>
      </c>
      <c r="K118" s="22"/>
    </row>
    <row r="119" ht="36" customHeight="1" spans="1:11">
      <c r="A119" s="20">
        <f>COUNT($A$2:A118)+1</f>
        <v>98</v>
      </c>
      <c r="B119" s="21" t="s">
        <v>195</v>
      </c>
      <c r="C119" s="21" t="s">
        <v>196</v>
      </c>
      <c r="D119" s="21" t="s">
        <v>203</v>
      </c>
      <c r="E119" s="21" t="s">
        <v>209</v>
      </c>
      <c r="F119" s="20">
        <v>1000</v>
      </c>
      <c r="G119" s="20">
        <v>600</v>
      </c>
      <c r="H119" s="20">
        <v>340</v>
      </c>
      <c r="I119" s="20">
        <v>204</v>
      </c>
      <c r="J119" s="20">
        <v>53</v>
      </c>
      <c r="K119" s="22"/>
    </row>
    <row r="120" ht="36" customHeight="1" spans="1:11">
      <c r="A120" s="20">
        <f>COUNT($A$2:A119)+1</f>
        <v>99</v>
      </c>
      <c r="B120" s="21" t="s">
        <v>195</v>
      </c>
      <c r="C120" s="21" t="s">
        <v>196</v>
      </c>
      <c r="D120" s="21" t="s">
        <v>210</v>
      </c>
      <c r="E120" s="21" t="s">
        <v>211</v>
      </c>
      <c r="F120" s="20">
        <v>736.96</v>
      </c>
      <c r="G120" s="20">
        <v>552.72</v>
      </c>
      <c r="H120" s="20">
        <v>290.24</v>
      </c>
      <c r="I120" s="20">
        <v>217.68</v>
      </c>
      <c r="J120" s="20">
        <v>48</v>
      </c>
      <c r="K120" s="22"/>
    </row>
    <row r="121" ht="36" customHeight="1" spans="1:11">
      <c r="A121" s="20">
        <f>COUNT($A$2:A120)+1</f>
        <v>100</v>
      </c>
      <c r="B121" s="21" t="s">
        <v>195</v>
      </c>
      <c r="C121" s="21" t="s">
        <v>196</v>
      </c>
      <c r="D121" s="21" t="s">
        <v>212</v>
      </c>
      <c r="E121" s="21" t="s">
        <v>213</v>
      </c>
      <c r="F121" s="20">
        <v>3500</v>
      </c>
      <c r="G121" s="20">
        <v>3000</v>
      </c>
      <c r="H121" s="20">
        <v>1200</v>
      </c>
      <c r="I121" s="20">
        <v>1000</v>
      </c>
      <c r="J121" s="20">
        <v>300</v>
      </c>
      <c r="K121" s="22"/>
    </row>
    <row r="122" ht="36" customHeight="1" spans="1:11">
      <c r="A122" s="20">
        <f>COUNT($A$2:A121)+1</f>
        <v>101</v>
      </c>
      <c r="B122" s="21" t="s">
        <v>195</v>
      </c>
      <c r="C122" s="21" t="s">
        <v>196</v>
      </c>
      <c r="D122" s="21" t="s">
        <v>214</v>
      </c>
      <c r="E122" s="21" t="s">
        <v>215</v>
      </c>
      <c r="F122" s="20">
        <v>800</v>
      </c>
      <c r="G122" s="20">
        <v>480</v>
      </c>
      <c r="H122" s="20">
        <v>300</v>
      </c>
      <c r="I122" s="20">
        <v>180</v>
      </c>
      <c r="J122" s="20">
        <v>43</v>
      </c>
      <c r="K122" s="22"/>
    </row>
    <row r="123" s="6" customFormat="1" ht="36" customHeight="1" spans="1:16">
      <c r="A123" s="17" t="s">
        <v>49</v>
      </c>
      <c r="B123" s="17"/>
      <c r="C123" s="17"/>
      <c r="D123" s="17" t="s">
        <v>216</v>
      </c>
      <c r="E123" s="16"/>
      <c r="F123" s="18">
        <f>SUM(F124:F129)</f>
        <v>14506.7</v>
      </c>
      <c r="G123" s="18">
        <f>SUM(G124:G129)</f>
        <v>11455.9</v>
      </c>
      <c r="H123" s="18">
        <f>SUM(H124:H129)</f>
        <v>4987.1</v>
      </c>
      <c r="I123" s="18">
        <f>SUM(I124:I129)</f>
        <v>3792.9</v>
      </c>
      <c r="J123" s="18">
        <f>SUM(J124:J129)</f>
        <v>1094</v>
      </c>
      <c r="K123" s="18"/>
      <c r="L123" s="27"/>
      <c r="M123" s="27"/>
      <c r="N123" s="8"/>
      <c r="O123" s="8"/>
      <c r="P123" s="27"/>
    </row>
    <row r="124" ht="36" customHeight="1" spans="1:11">
      <c r="A124" s="22">
        <f>COUNT($A$2:A123)+1</f>
        <v>102</v>
      </c>
      <c r="B124" s="21" t="s">
        <v>195</v>
      </c>
      <c r="C124" s="21" t="s">
        <v>217</v>
      </c>
      <c r="D124" s="21" t="s">
        <v>218</v>
      </c>
      <c r="E124" s="21" t="s">
        <v>219</v>
      </c>
      <c r="F124" s="20">
        <v>5000</v>
      </c>
      <c r="G124" s="20">
        <v>4000</v>
      </c>
      <c r="H124" s="20">
        <v>1600</v>
      </c>
      <c r="I124" s="20">
        <v>1280</v>
      </c>
      <c r="J124" s="20">
        <v>400</v>
      </c>
      <c r="K124" s="22"/>
    </row>
    <row r="125" ht="36" customHeight="1" spans="1:11">
      <c r="A125" s="22">
        <f>COUNT($A$2:A124)+1</f>
        <v>103</v>
      </c>
      <c r="B125" s="21" t="s">
        <v>195</v>
      </c>
      <c r="C125" s="21" t="s">
        <v>217</v>
      </c>
      <c r="D125" s="21" t="s">
        <v>220</v>
      </c>
      <c r="E125" s="21" t="s">
        <v>221</v>
      </c>
      <c r="F125" s="20">
        <v>4800</v>
      </c>
      <c r="G125" s="20">
        <v>4200</v>
      </c>
      <c r="H125" s="20">
        <v>1800</v>
      </c>
      <c r="I125" s="20">
        <v>1400</v>
      </c>
      <c r="J125" s="20">
        <v>400</v>
      </c>
      <c r="K125" s="22"/>
    </row>
    <row r="126" ht="36" customHeight="1" spans="1:11">
      <c r="A126" s="22">
        <f>COUNT($A$2:A125)+1</f>
        <v>104</v>
      </c>
      <c r="B126" s="21" t="s">
        <v>195</v>
      </c>
      <c r="C126" s="21" t="s">
        <v>217</v>
      </c>
      <c r="D126" s="21" t="s">
        <v>220</v>
      </c>
      <c r="E126" s="21" t="s">
        <v>222</v>
      </c>
      <c r="F126" s="20">
        <v>1960</v>
      </c>
      <c r="G126" s="20">
        <v>1180</v>
      </c>
      <c r="H126" s="20">
        <v>632</v>
      </c>
      <c r="I126" s="20">
        <v>392</v>
      </c>
      <c r="J126" s="20">
        <v>110</v>
      </c>
      <c r="K126" s="22"/>
    </row>
    <row r="127" ht="36" customHeight="1" spans="1:11">
      <c r="A127" s="22">
        <f>COUNT($A$2:A126)+1</f>
        <v>105</v>
      </c>
      <c r="B127" s="21" t="s">
        <v>195</v>
      </c>
      <c r="C127" s="21" t="s">
        <v>217</v>
      </c>
      <c r="D127" s="21" t="s">
        <v>223</v>
      </c>
      <c r="E127" s="21" t="s">
        <v>223</v>
      </c>
      <c r="F127" s="20">
        <v>1900</v>
      </c>
      <c r="G127" s="20">
        <v>1500</v>
      </c>
      <c r="H127" s="20">
        <v>650</v>
      </c>
      <c r="I127" s="20">
        <v>500</v>
      </c>
      <c r="J127" s="20">
        <v>134</v>
      </c>
      <c r="K127" s="22"/>
    </row>
    <row r="128" ht="36" customHeight="1" spans="1:11">
      <c r="A128" s="22">
        <f>COUNT($A$2:A127)+1</f>
        <v>106</v>
      </c>
      <c r="B128" s="21" t="s">
        <v>195</v>
      </c>
      <c r="C128" s="21" t="s">
        <v>217</v>
      </c>
      <c r="D128" s="21" t="s">
        <v>224</v>
      </c>
      <c r="E128" s="21" t="s">
        <v>225</v>
      </c>
      <c r="F128" s="20">
        <v>460</v>
      </c>
      <c r="G128" s="20">
        <v>320</v>
      </c>
      <c r="H128" s="20">
        <v>152</v>
      </c>
      <c r="I128" s="20">
        <v>108</v>
      </c>
      <c r="J128" s="20">
        <v>28</v>
      </c>
      <c r="K128" s="22"/>
    </row>
    <row r="129" ht="36" customHeight="1" spans="1:11">
      <c r="A129" s="22">
        <f>COUNT($A$2:A128)+1</f>
        <v>107</v>
      </c>
      <c r="B129" s="21" t="s">
        <v>195</v>
      </c>
      <c r="C129" s="21" t="s">
        <v>217</v>
      </c>
      <c r="D129" s="21" t="s">
        <v>226</v>
      </c>
      <c r="E129" s="21" t="s">
        <v>227</v>
      </c>
      <c r="F129" s="20">
        <v>386.7</v>
      </c>
      <c r="G129" s="20">
        <v>255.9</v>
      </c>
      <c r="H129" s="20">
        <v>153.1</v>
      </c>
      <c r="I129" s="20">
        <v>112.9</v>
      </c>
      <c r="J129" s="20">
        <v>22</v>
      </c>
      <c r="K129" s="22"/>
    </row>
    <row r="130" s="6" customFormat="1" ht="36" customHeight="1" spans="1:16">
      <c r="A130" s="17" t="s">
        <v>58</v>
      </c>
      <c r="B130" s="17"/>
      <c r="C130" s="17"/>
      <c r="D130" s="17" t="s">
        <v>228</v>
      </c>
      <c r="E130" s="16"/>
      <c r="F130" s="18">
        <f>SUM(F131:F152)</f>
        <v>30072</v>
      </c>
      <c r="G130" s="18">
        <f>SUM(G131:G152)</f>
        <v>18266.5</v>
      </c>
      <c r="H130" s="18">
        <f>SUM(H131:H152)</f>
        <v>9616.5</v>
      </c>
      <c r="I130" s="18">
        <f>SUM(I131:I152)</f>
        <v>5895.8</v>
      </c>
      <c r="J130" s="18">
        <f>SUM(J131:J152)</f>
        <v>1583</v>
      </c>
      <c r="K130" s="18"/>
      <c r="L130" s="27"/>
      <c r="M130" s="27"/>
      <c r="N130" s="8"/>
      <c r="O130" s="8"/>
      <c r="P130" s="27"/>
    </row>
    <row r="131" ht="36" customHeight="1" spans="1:11">
      <c r="A131" s="22">
        <f>COUNT($A$2:A130)+1</f>
        <v>108</v>
      </c>
      <c r="B131" s="21" t="s">
        <v>195</v>
      </c>
      <c r="C131" s="21" t="s">
        <v>229</v>
      </c>
      <c r="D131" s="21" t="s">
        <v>230</v>
      </c>
      <c r="E131" s="21" t="s">
        <v>231</v>
      </c>
      <c r="F131" s="20">
        <v>2000</v>
      </c>
      <c r="G131" s="20">
        <v>1200</v>
      </c>
      <c r="H131" s="20">
        <v>650</v>
      </c>
      <c r="I131" s="20">
        <v>400</v>
      </c>
      <c r="J131" s="20">
        <v>110</v>
      </c>
      <c r="K131" s="22"/>
    </row>
    <row r="132" ht="36" customHeight="1" spans="1:11">
      <c r="A132" s="22">
        <f>COUNT($A$2:A131)+1</f>
        <v>109</v>
      </c>
      <c r="B132" s="21" t="s">
        <v>195</v>
      </c>
      <c r="C132" s="21" t="s">
        <v>229</v>
      </c>
      <c r="D132" s="21" t="s">
        <v>71</v>
      </c>
      <c r="E132" s="21" t="s">
        <v>232</v>
      </c>
      <c r="F132" s="20">
        <v>200</v>
      </c>
      <c r="G132" s="20">
        <v>100</v>
      </c>
      <c r="H132" s="20">
        <v>30</v>
      </c>
      <c r="I132" s="20">
        <v>15</v>
      </c>
      <c r="J132" s="20">
        <v>8</v>
      </c>
      <c r="K132" s="22"/>
    </row>
    <row r="133" ht="36" customHeight="1" spans="1:11">
      <c r="A133" s="22">
        <f>COUNT($A$2:A132)+1</f>
        <v>110</v>
      </c>
      <c r="B133" s="21" t="s">
        <v>195</v>
      </c>
      <c r="C133" s="21" t="s">
        <v>229</v>
      </c>
      <c r="D133" s="21" t="s">
        <v>71</v>
      </c>
      <c r="E133" s="21" t="s">
        <v>233</v>
      </c>
      <c r="F133" s="20">
        <v>360</v>
      </c>
      <c r="G133" s="20">
        <v>120</v>
      </c>
      <c r="H133" s="20">
        <v>30</v>
      </c>
      <c r="I133" s="20">
        <v>15</v>
      </c>
      <c r="J133" s="20">
        <v>10</v>
      </c>
      <c r="K133" s="22"/>
    </row>
    <row r="134" ht="36" customHeight="1" spans="1:11">
      <c r="A134" s="22">
        <f>COUNT($A$2:A133)+1</f>
        <v>111</v>
      </c>
      <c r="B134" s="21" t="s">
        <v>195</v>
      </c>
      <c r="C134" s="21" t="s">
        <v>229</v>
      </c>
      <c r="D134" s="21" t="s">
        <v>24</v>
      </c>
      <c r="E134" s="21" t="s">
        <v>234</v>
      </c>
      <c r="F134" s="20">
        <v>4000</v>
      </c>
      <c r="G134" s="20">
        <v>2400</v>
      </c>
      <c r="H134" s="20">
        <v>1300</v>
      </c>
      <c r="I134" s="20">
        <v>760</v>
      </c>
      <c r="J134" s="20">
        <v>230</v>
      </c>
      <c r="K134" s="22"/>
    </row>
    <row r="135" ht="36" customHeight="1" spans="1:11">
      <c r="A135" s="22">
        <f>COUNT($A$2:A134)+1</f>
        <v>112</v>
      </c>
      <c r="B135" s="21" t="s">
        <v>195</v>
      </c>
      <c r="C135" s="21" t="s">
        <v>229</v>
      </c>
      <c r="D135" s="21" t="s">
        <v>235</v>
      </c>
      <c r="E135" s="21" t="s">
        <v>236</v>
      </c>
      <c r="F135" s="20">
        <v>800</v>
      </c>
      <c r="G135" s="20">
        <v>600</v>
      </c>
      <c r="H135" s="20">
        <v>260</v>
      </c>
      <c r="I135" s="20">
        <v>180</v>
      </c>
      <c r="J135" s="20">
        <v>53</v>
      </c>
      <c r="K135" s="22"/>
    </row>
    <row r="136" ht="36" customHeight="1" spans="1:11">
      <c r="A136" s="22">
        <f>COUNT($A$2:A135)+1</f>
        <v>113</v>
      </c>
      <c r="B136" s="21" t="s">
        <v>195</v>
      </c>
      <c r="C136" s="21" t="s">
        <v>229</v>
      </c>
      <c r="D136" s="21" t="s">
        <v>237</v>
      </c>
      <c r="E136" s="21" t="s">
        <v>238</v>
      </c>
      <c r="F136" s="20">
        <v>1200</v>
      </c>
      <c r="G136" s="20">
        <v>720</v>
      </c>
      <c r="H136" s="20">
        <v>360</v>
      </c>
      <c r="I136" s="20">
        <v>216</v>
      </c>
      <c r="J136" s="20">
        <v>64</v>
      </c>
      <c r="K136" s="22"/>
    </row>
    <row r="137" ht="36" customHeight="1" spans="1:11">
      <c r="A137" s="22">
        <f>COUNT($A$2:A136)+1</f>
        <v>114</v>
      </c>
      <c r="B137" s="21" t="s">
        <v>195</v>
      </c>
      <c r="C137" s="21" t="s">
        <v>229</v>
      </c>
      <c r="D137" s="21" t="s">
        <v>239</v>
      </c>
      <c r="E137" s="21" t="s">
        <v>240</v>
      </c>
      <c r="F137" s="20">
        <v>1500</v>
      </c>
      <c r="G137" s="20">
        <v>750</v>
      </c>
      <c r="H137" s="20">
        <v>640</v>
      </c>
      <c r="I137" s="20">
        <v>380</v>
      </c>
      <c r="J137" s="20">
        <v>67</v>
      </c>
      <c r="K137" s="22"/>
    </row>
    <row r="138" ht="36" customHeight="1" spans="1:11">
      <c r="A138" s="22">
        <f>COUNT($A$2:A137)+1</f>
        <v>115</v>
      </c>
      <c r="B138" s="21" t="s">
        <v>195</v>
      </c>
      <c r="C138" s="21" t="s">
        <v>229</v>
      </c>
      <c r="D138" s="21" t="s">
        <v>241</v>
      </c>
      <c r="E138" s="21" t="s">
        <v>242</v>
      </c>
      <c r="F138" s="20">
        <v>1920</v>
      </c>
      <c r="G138" s="20">
        <v>1536</v>
      </c>
      <c r="H138" s="20">
        <v>640</v>
      </c>
      <c r="I138" s="20">
        <v>502</v>
      </c>
      <c r="J138" s="20">
        <v>137</v>
      </c>
      <c r="K138" s="22"/>
    </row>
    <row r="139" ht="36" customHeight="1" spans="1:11">
      <c r="A139" s="22">
        <f>COUNT($A$2:A138)+1</f>
        <v>116</v>
      </c>
      <c r="B139" s="21" t="s">
        <v>195</v>
      </c>
      <c r="C139" s="21" t="s">
        <v>229</v>
      </c>
      <c r="D139" s="21" t="s">
        <v>243</v>
      </c>
      <c r="E139" s="21" t="s">
        <v>244</v>
      </c>
      <c r="F139" s="20">
        <v>2200</v>
      </c>
      <c r="G139" s="20">
        <v>1496</v>
      </c>
      <c r="H139" s="20">
        <v>720</v>
      </c>
      <c r="I139" s="20">
        <v>500</v>
      </c>
      <c r="J139" s="20">
        <v>134</v>
      </c>
      <c r="K139" s="22"/>
    </row>
    <row r="140" ht="36" customHeight="1" spans="1:11">
      <c r="A140" s="22">
        <f>COUNT($A$2:A139)+1</f>
        <v>117</v>
      </c>
      <c r="B140" s="21" t="s">
        <v>195</v>
      </c>
      <c r="C140" s="21" t="s">
        <v>229</v>
      </c>
      <c r="D140" s="21" t="s">
        <v>241</v>
      </c>
      <c r="E140" s="21" t="s">
        <v>245</v>
      </c>
      <c r="F140" s="20">
        <v>1170</v>
      </c>
      <c r="G140" s="20">
        <v>650</v>
      </c>
      <c r="H140" s="20">
        <v>350</v>
      </c>
      <c r="I140" s="20">
        <v>200</v>
      </c>
      <c r="J140" s="20">
        <v>58</v>
      </c>
      <c r="K140" s="22"/>
    </row>
    <row r="141" ht="36" customHeight="1" spans="1:11">
      <c r="A141" s="22">
        <f>COUNT($A$2:A140)+1</f>
        <v>118</v>
      </c>
      <c r="B141" s="21" t="s">
        <v>195</v>
      </c>
      <c r="C141" s="21" t="s">
        <v>229</v>
      </c>
      <c r="D141" s="21" t="s">
        <v>237</v>
      </c>
      <c r="E141" s="21" t="s">
        <v>246</v>
      </c>
      <c r="F141" s="20">
        <v>518</v>
      </c>
      <c r="G141" s="20">
        <v>300</v>
      </c>
      <c r="H141" s="20">
        <v>120</v>
      </c>
      <c r="I141" s="20">
        <v>70</v>
      </c>
      <c r="J141" s="20">
        <v>26</v>
      </c>
      <c r="K141" s="22"/>
    </row>
    <row r="142" ht="36" customHeight="1" spans="1:11">
      <c r="A142" s="22">
        <f>COUNT($A$2:A141)+1</f>
        <v>119</v>
      </c>
      <c r="B142" s="21" t="s">
        <v>195</v>
      </c>
      <c r="C142" s="21" t="s">
        <v>229</v>
      </c>
      <c r="D142" s="21" t="s">
        <v>40</v>
      </c>
      <c r="E142" s="21" t="s">
        <v>247</v>
      </c>
      <c r="F142" s="20">
        <v>250</v>
      </c>
      <c r="G142" s="20">
        <v>170</v>
      </c>
      <c r="H142" s="20">
        <v>80</v>
      </c>
      <c r="I142" s="20">
        <v>50</v>
      </c>
      <c r="J142" s="20">
        <v>15</v>
      </c>
      <c r="K142" s="22"/>
    </row>
    <row r="143" ht="36" customHeight="1" spans="1:11">
      <c r="A143" s="22">
        <f>COUNT($A$2:A142)+1</f>
        <v>120</v>
      </c>
      <c r="B143" s="21" t="s">
        <v>195</v>
      </c>
      <c r="C143" s="21" t="s">
        <v>229</v>
      </c>
      <c r="D143" s="21" t="s">
        <v>248</v>
      </c>
      <c r="E143" s="21" t="s">
        <v>249</v>
      </c>
      <c r="F143" s="20">
        <v>1000</v>
      </c>
      <c r="G143" s="20">
        <v>400</v>
      </c>
      <c r="H143" s="20">
        <v>320</v>
      </c>
      <c r="I143" s="20">
        <v>125</v>
      </c>
      <c r="J143" s="20">
        <v>35</v>
      </c>
      <c r="K143" s="22"/>
    </row>
    <row r="144" ht="36" customHeight="1" spans="1:11">
      <c r="A144" s="22">
        <f>COUNT($A$2:A143)+1</f>
        <v>121</v>
      </c>
      <c r="B144" s="21" t="s">
        <v>195</v>
      </c>
      <c r="C144" s="21" t="s">
        <v>229</v>
      </c>
      <c r="D144" s="21" t="s">
        <v>250</v>
      </c>
      <c r="E144" s="21" t="s">
        <v>251</v>
      </c>
      <c r="F144" s="20">
        <v>694</v>
      </c>
      <c r="G144" s="20">
        <v>406</v>
      </c>
      <c r="H144" s="20">
        <v>220</v>
      </c>
      <c r="I144" s="20">
        <v>130</v>
      </c>
      <c r="J144" s="20">
        <v>36</v>
      </c>
      <c r="K144" s="22"/>
    </row>
    <row r="145" ht="36" customHeight="1" spans="1:11">
      <c r="A145" s="22">
        <f>COUNT($A$2:A144)+1</f>
        <v>122</v>
      </c>
      <c r="B145" s="21" t="s">
        <v>195</v>
      </c>
      <c r="C145" s="21" t="s">
        <v>229</v>
      </c>
      <c r="D145" s="21" t="s">
        <v>237</v>
      </c>
      <c r="E145" s="21" t="s">
        <v>252</v>
      </c>
      <c r="F145" s="20">
        <v>110</v>
      </c>
      <c r="G145" s="20">
        <v>38.5</v>
      </c>
      <c r="H145" s="20">
        <v>36.5</v>
      </c>
      <c r="I145" s="20">
        <v>12.8</v>
      </c>
      <c r="J145" s="20">
        <v>3</v>
      </c>
      <c r="K145" s="22"/>
    </row>
    <row r="146" ht="36" customHeight="1" spans="1:11">
      <c r="A146" s="22">
        <f>COUNT($A$2:A145)+1</f>
        <v>123</v>
      </c>
      <c r="B146" s="21" t="s">
        <v>195</v>
      </c>
      <c r="C146" s="21" t="s">
        <v>229</v>
      </c>
      <c r="D146" s="21" t="s">
        <v>253</v>
      </c>
      <c r="E146" s="21" t="s">
        <v>254</v>
      </c>
      <c r="F146" s="20">
        <v>4200</v>
      </c>
      <c r="G146" s="20">
        <v>2800</v>
      </c>
      <c r="H146" s="20">
        <v>1200</v>
      </c>
      <c r="I146" s="20">
        <v>800</v>
      </c>
      <c r="J146" s="20">
        <v>251</v>
      </c>
      <c r="K146" s="22"/>
    </row>
    <row r="147" ht="36" customHeight="1" spans="1:11">
      <c r="A147" s="22">
        <f>COUNT($A$2:A146)+1</f>
        <v>124</v>
      </c>
      <c r="B147" s="21" t="s">
        <v>195</v>
      </c>
      <c r="C147" s="21" t="s">
        <v>229</v>
      </c>
      <c r="D147" s="21" t="s">
        <v>255</v>
      </c>
      <c r="E147" s="21" t="s">
        <v>256</v>
      </c>
      <c r="F147" s="20">
        <v>4500</v>
      </c>
      <c r="G147" s="20">
        <v>2790</v>
      </c>
      <c r="H147" s="20">
        <v>1500</v>
      </c>
      <c r="I147" s="20">
        <v>930</v>
      </c>
      <c r="J147" s="20">
        <v>250</v>
      </c>
      <c r="K147" s="22"/>
    </row>
    <row r="148" ht="36" customHeight="1" spans="1:11">
      <c r="A148" s="22">
        <f>COUNT($A$2:A147)+1</f>
        <v>125</v>
      </c>
      <c r="B148" s="21" t="s">
        <v>195</v>
      </c>
      <c r="C148" s="21" t="s">
        <v>229</v>
      </c>
      <c r="D148" s="21" t="s">
        <v>253</v>
      </c>
      <c r="E148" s="21" t="s">
        <v>257</v>
      </c>
      <c r="F148" s="20">
        <v>1700</v>
      </c>
      <c r="G148" s="20">
        <v>700</v>
      </c>
      <c r="H148" s="20">
        <v>600</v>
      </c>
      <c r="I148" s="20">
        <v>250</v>
      </c>
      <c r="J148" s="20">
        <v>0</v>
      </c>
      <c r="K148" s="22" t="s">
        <v>151</v>
      </c>
    </row>
    <row r="149" ht="36" customHeight="1" spans="1:11">
      <c r="A149" s="22">
        <f>COUNT($A$2:A148)+1</f>
        <v>126</v>
      </c>
      <c r="B149" s="21" t="s">
        <v>195</v>
      </c>
      <c r="C149" s="21" t="s">
        <v>229</v>
      </c>
      <c r="D149" s="21" t="s">
        <v>258</v>
      </c>
      <c r="E149" s="21" t="s">
        <v>258</v>
      </c>
      <c r="F149" s="20">
        <v>100</v>
      </c>
      <c r="G149" s="20">
        <v>60</v>
      </c>
      <c r="H149" s="20">
        <v>30</v>
      </c>
      <c r="I149" s="20">
        <v>20</v>
      </c>
      <c r="J149" s="20">
        <v>5</v>
      </c>
      <c r="K149" s="22"/>
    </row>
    <row r="150" ht="36" customHeight="1" spans="1:11">
      <c r="A150" s="22">
        <f>COUNT($A$2:A149)+1</f>
        <v>127</v>
      </c>
      <c r="B150" s="21" t="s">
        <v>195</v>
      </c>
      <c r="C150" s="21" t="s">
        <v>229</v>
      </c>
      <c r="D150" s="21" t="s">
        <v>248</v>
      </c>
      <c r="E150" s="21" t="s">
        <v>259</v>
      </c>
      <c r="F150" s="20">
        <v>150</v>
      </c>
      <c r="G150" s="20">
        <v>70</v>
      </c>
      <c r="H150" s="20">
        <v>50</v>
      </c>
      <c r="I150" s="20">
        <v>20</v>
      </c>
      <c r="J150" s="20">
        <v>6</v>
      </c>
      <c r="K150" s="22"/>
    </row>
    <row r="151" ht="36" customHeight="1" spans="1:11">
      <c r="A151" s="22">
        <f>COUNT($A$2:A150)+1</f>
        <v>128</v>
      </c>
      <c r="B151" s="21" t="s">
        <v>195</v>
      </c>
      <c r="C151" s="21" t="s">
        <v>229</v>
      </c>
      <c r="D151" s="21" t="s">
        <v>241</v>
      </c>
      <c r="E151" s="21" t="s">
        <v>260</v>
      </c>
      <c r="F151" s="20">
        <v>100</v>
      </c>
      <c r="G151" s="20">
        <v>60</v>
      </c>
      <c r="H151" s="20">
        <v>30</v>
      </c>
      <c r="I151" s="20">
        <v>20</v>
      </c>
      <c r="J151" s="20">
        <v>5</v>
      </c>
      <c r="K151" s="22"/>
    </row>
    <row r="152" ht="36" customHeight="1" spans="1:11">
      <c r="A152" s="22">
        <f>COUNT($A$2:A151)+1</f>
        <v>129</v>
      </c>
      <c r="B152" s="21" t="s">
        <v>195</v>
      </c>
      <c r="C152" s="21" t="s">
        <v>229</v>
      </c>
      <c r="D152" s="21" t="s">
        <v>237</v>
      </c>
      <c r="E152" s="21" t="s">
        <v>261</v>
      </c>
      <c r="F152" s="20">
        <v>1400</v>
      </c>
      <c r="G152" s="20">
        <v>900</v>
      </c>
      <c r="H152" s="20">
        <v>450</v>
      </c>
      <c r="I152" s="20">
        <v>300</v>
      </c>
      <c r="J152" s="20">
        <v>80</v>
      </c>
      <c r="K152" s="22"/>
    </row>
    <row r="153" s="6" customFormat="1" ht="36" customHeight="1" spans="1:16">
      <c r="A153" s="17" t="s">
        <v>262</v>
      </c>
      <c r="B153" s="17"/>
      <c r="C153" s="17"/>
      <c r="D153" s="17" t="s">
        <v>263</v>
      </c>
      <c r="E153" s="16"/>
      <c r="F153" s="18">
        <f>SUM(F154:F179)</f>
        <v>26972</v>
      </c>
      <c r="G153" s="18">
        <f>SUM(G154:G179)</f>
        <v>15300</v>
      </c>
      <c r="H153" s="18">
        <f>SUM(H154:H179)</f>
        <v>8850</v>
      </c>
      <c r="I153" s="18">
        <f>SUM(I154:I179)</f>
        <v>5238</v>
      </c>
      <c r="J153" s="18">
        <f>SUM(J154:J179)</f>
        <v>1359</v>
      </c>
      <c r="K153" s="18"/>
      <c r="L153" s="27"/>
      <c r="M153" s="27"/>
      <c r="N153" s="8"/>
      <c r="O153" s="8"/>
      <c r="P153" s="27"/>
    </row>
    <row r="154" ht="36" customHeight="1" spans="1:11">
      <c r="A154" s="22">
        <f>COUNT($A$2:A153)+1</f>
        <v>130</v>
      </c>
      <c r="B154" s="21" t="s">
        <v>195</v>
      </c>
      <c r="C154" s="21" t="s">
        <v>264</v>
      </c>
      <c r="D154" s="21" t="s">
        <v>265</v>
      </c>
      <c r="E154" s="21" t="s">
        <v>266</v>
      </c>
      <c r="F154" s="20">
        <v>1000</v>
      </c>
      <c r="G154" s="20">
        <v>600</v>
      </c>
      <c r="H154" s="20">
        <v>330</v>
      </c>
      <c r="I154" s="20">
        <v>110</v>
      </c>
      <c r="J154" s="20">
        <v>53</v>
      </c>
      <c r="K154" s="22"/>
    </row>
    <row r="155" ht="36" customHeight="1" spans="1:11">
      <c r="A155" s="22">
        <f>COUNT($A$2:A154)+1</f>
        <v>131</v>
      </c>
      <c r="B155" s="21" t="s">
        <v>195</v>
      </c>
      <c r="C155" s="21" t="s">
        <v>264</v>
      </c>
      <c r="D155" s="21" t="s">
        <v>267</v>
      </c>
      <c r="E155" s="21" t="s">
        <v>268</v>
      </c>
      <c r="F155" s="20">
        <v>600</v>
      </c>
      <c r="G155" s="20">
        <v>330</v>
      </c>
      <c r="H155" s="20">
        <v>200</v>
      </c>
      <c r="I155" s="20">
        <v>160</v>
      </c>
      <c r="J155" s="20">
        <v>29</v>
      </c>
      <c r="K155" s="22"/>
    </row>
    <row r="156" ht="36" customHeight="1" spans="1:11">
      <c r="A156" s="22">
        <f>COUNT($A$2:A155)+1</f>
        <v>132</v>
      </c>
      <c r="B156" s="21" t="s">
        <v>195</v>
      </c>
      <c r="C156" s="21" t="s">
        <v>264</v>
      </c>
      <c r="D156" s="21" t="s">
        <v>269</v>
      </c>
      <c r="E156" s="21" t="s">
        <v>270</v>
      </c>
      <c r="F156" s="20">
        <v>1200</v>
      </c>
      <c r="G156" s="20">
        <v>720</v>
      </c>
      <c r="H156" s="20">
        <v>400</v>
      </c>
      <c r="I156" s="20">
        <v>320</v>
      </c>
      <c r="J156" s="20">
        <v>64</v>
      </c>
      <c r="K156" s="22"/>
    </row>
    <row r="157" ht="36" customHeight="1" spans="1:11">
      <c r="A157" s="22">
        <f>COUNT($A$2:A156)+1</f>
        <v>133</v>
      </c>
      <c r="B157" s="21" t="s">
        <v>195</v>
      </c>
      <c r="C157" s="21" t="s">
        <v>264</v>
      </c>
      <c r="D157" s="21" t="s">
        <v>271</v>
      </c>
      <c r="E157" s="21" t="s">
        <v>272</v>
      </c>
      <c r="F157" s="20">
        <v>750</v>
      </c>
      <c r="G157" s="20">
        <v>400</v>
      </c>
      <c r="H157" s="20">
        <v>250</v>
      </c>
      <c r="I157" s="20">
        <v>130</v>
      </c>
      <c r="J157" s="20">
        <v>35</v>
      </c>
      <c r="K157" s="22"/>
    </row>
    <row r="158" ht="36" customHeight="1" spans="1:11">
      <c r="A158" s="22">
        <f>COUNT($A$2:A157)+1</f>
        <v>134</v>
      </c>
      <c r="B158" s="21" t="s">
        <v>195</v>
      </c>
      <c r="C158" s="21" t="s">
        <v>264</v>
      </c>
      <c r="D158" s="21" t="s">
        <v>271</v>
      </c>
      <c r="E158" s="21" t="s">
        <v>273</v>
      </c>
      <c r="F158" s="20">
        <v>1250</v>
      </c>
      <c r="G158" s="20">
        <v>700</v>
      </c>
      <c r="H158" s="20">
        <v>410</v>
      </c>
      <c r="I158" s="20">
        <v>230</v>
      </c>
      <c r="J158" s="20">
        <v>62</v>
      </c>
      <c r="K158" s="22"/>
    </row>
    <row r="159" ht="36" customHeight="1" spans="1:11">
      <c r="A159" s="22">
        <f>COUNT($A$2:A158)+1</f>
        <v>135</v>
      </c>
      <c r="B159" s="21" t="s">
        <v>195</v>
      </c>
      <c r="C159" s="21" t="s">
        <v>264</v>
      </c>
      <c r="D159" s="21" t="s">
        <v>274</v>
      </c>
      <c r="E159" s="21" t="s">
        <v>275</v>
      </c>
      <c r="F159" s="20">
        <v>450</v>
      </c>
      <c r="G159" s="20">
        <v>200</v>
      </c>
      <c r="H159" s="20">
        <v>120</v>
      </c>
      <c r="I159" s="20">
        <v>60</v>
      </c>
      <c r="J159" s="20">
        <v>21</v>
      </c>
      <c r="K159" s="22"/>
    </row>
    <row r="160" ht="36" customHeight="1" spans="1:11">
      <c r="A160" s="22">
        <f>COUNT($A$2:A159)+1</f>
        <v>136</v>
      </c>
      <c r="B160" s="21" t="s">
        <v>195</v>
      </c>
      <c r="C160" s="21" t="s">
        <v>264</v>
      </c>
      <c r="D160" s="21" t="s">
        <v>253</v>
      </c>
      <c r="E160" s="21" t="s">
        <v>276</v>
      </c>
      <c r="F160" s="20">
        <v>1600</v>
      </c>
      <c r="G160" s="20">
        <v>900</v>
      </c>
      <c r="H160" s="20">
        <v>520</v>
      </c>
      <c r="I160" s="20">
        <v>300</v>
      </c>
      <c r="J160" s="20">
        <v>80</v>
      </c>
      <c r="K160" s="22"/>
    </row>
    <row r="161" ht="36" customHeight="1" spans="1:11">
      <c r="A161" s="22">
        <f>COUNT($A$2:A160)+1</f>
        <v>137</v>
      </c>
      <c r="B161" s="21" t="s">
        <v>195</v>
      </c>
      <c r="C161" s="21" t="s">
        <v>264</v>
      </c>
      <c r="D161" s="21" t="s">
        <v>277</v>
      </c>
      <c r="E161" s="21" t="s">
        <v>278</v>
      </c>
      <c r="F161" s="20">
        <v>360</v>
      </c>
      <c r="G161" s="20">
        <v>100</v>
      </c>
      <c r="H161" s="20">
        <v>120</v>
      </c>
      <c r="I161" s="20">
        <v>40</v>
      </c>
      <c r="J161" s="20">
        <v>8</v>
      </c>
      <c r="K161" s="22"/>
    </row>
    <row r="162" ht="36" customHeight="1" spans="1:11">
      <c r="A162" s="22">
        <f>COUNT($A$2:A161)+1</f>
        <v>138</v>
      </c>
      <c r="B162" s="21" t="s">
        <v>195</v>
      </c>
      <c r="C162" s="21" t="s">
        <v>264</v>
      </c>
      <c r="D162" s="21" t="s">
        <v>277</v>
      </c>
      <c r="E162" s="21" t="s">
        <v>279</v>
      </c>
      <c r="F162" s="20">
        <v>1400</v>
      </c>
      <c r="G162" s="20">
        <v>800</v>
      </c>
      <c r="H162" s="20">
        <v>480</v>
      </c>
      <c r="I162" s="20">
        <v>250</v>
      </c>
      <c r="J162" s="20">
        <v>71</v>
      </c>
      <c r="K162" s="22"/>
    </row>
    <row r="163" ht="36" customHeight="1" spans="1:11">
      <c r="A163" s="22">
        <f>COUNT($A$2:A162)+1</f>
        <v>139</v>
      </c>
      <c r="B163" s="21" t="s">
        <v>195</v>
      </c>
      <c r="C163" s="21" t="s">
        <v>264</v>
      </c>
      <c r="D163" s="21" t="s">
        <v>277</v>
      </c>
      <c r="E163" s="21" t="s">
        <v>280</v>
      </c>
      <c r="F163" s="20">
        <v>900</v>
      </c>
      <c r="G163" s="20">
        <v>550</v>
      </c>
      <c r="H163" s="20">
        <v>300</v>
      </c>
      <c r="I163" s="20">
        <v>180</v>
      </c>
      <c r="J163" s="20">
        <v>49</v>
      </c>
      <c r="K163" s="21" t="s">
        <v>281</v>
      </c>
    </row>
    <row r="164" ht="36" customHeight="1" spans="1:11">
      <c r="A164" s="22">
        <f>COUNT($A$2:A163)+1</f>
        <v>140</v>
      </c>
      <c r="B164" s="21" t="s">
        <v>195</v>
      </c>
      <c r="C164" s="21" t="s">
        <v>264</v>
      </c>
      <c r="D164" s="21" t="s">
        <v>277</v>
      </c>
      <c r="E164" s="21" t="s">
        <v>282</v>
      </c>
      <c r="F164" s="20">
        <v>500</v>
      </c>
      <c r="G164" s="20">
        <v>300</v>
      </c>
      <c r="H164" s="20">
        <v>120</v>
      </c>
      <c r="I164" s="20">
        <v>70</v>
      </c>
      <c r="J164" s="20">
        <v>26</v>
      </c>
      <c r="K164" s="22"/>
    </row>
    <row r="165" ht="36" customHeight="1" spans="1:11">
      <c r="A165" s="22">
        <f>COUNT($A$2:A164)+1</f>
        <v>141</v>
      </c>
      <c r="B165" s="21" t="s">
        <v>195</v>
      </c>
      <c r="C165" s="21" t="s">
        <v>264</v>
      </c>
      <c r="D165" s="21" t="s">
        <v>277</v>
      </c>
      <c r="E165" s="21" t="s">
        <v>283</v>
      </c>
      <c r="F165" s="20">
        <v>600</v>
      </c>
      <c r="G165" s="20">
        <v>300</v>
      </c>
      <c r="H165" s="20">
        <v>200</v>
      </c>
      <c r="I165" s="20">
        <v>100</v>
      </c>
      <c r="J165" s="20">
        <v>26</v>
      </c>
      <c r="K165" s="22"/>
    </row>
    <row r="166" ht="36" customHeight="1" spans="1:11">
      <c r="A166" s="22">
        <f>COUNT($A$2:A165)+1</f>
        <v>142</v>
      </c>
      <c r="B166" s="21" t="s">
        <v>195</v>
      </c>
      <c r="C166" s="21" t="s">
        <v>264</v>
      </c>
      <c r="D166" s="21" t="s">
        <v>277</v>
      </c>
      <c r="E166" s="21" t="s">
        <v>284</v>
      </c>
      <c r="F166" s="20">
        <v>260</v>
      </c>
      <c r="G166" s="20">
        <v>130</v>
      </c>
      <c r="H166" s="20">
        <v>80</v>
      </c>
      <c r="I166" s="20">
        <v>40</v>
      </c>
      <c r="J166" s="20">
        <v>11</v>
      </c>
      <c r="K166" s="22"/>
    </row>
    <row r="167" ht="36" customHeight="1" spans="1:11">
      <c r="A167" s="22">
        <f>COUNT($A$2:A166)+1</f>
        <v>143</v>
      </c>
      <c r="B167" s="21" t="s">
        <v>195</v>
      </c>
      <c r="C167" s="21" t="s">
        <v>264</v>
      </c>
      <c r="D167" s="21" t="s">
        <v>78</v>
      </c>
      <c r="E167" s="21" t="s">
        <v>285</v>
      </c>
      <c r="F167" s="20">
        <v>2800</v>
      </c>
      <c r="G167" s="20">
        <v>1500</v>
      </c>
      <c r="H167" s="20">
        <v>930</v>
      </c>
      <c r="I167" s="20">
        <v>600</v>
      </c>
      <c r="J167" s="20">
        <v>134</v>
      </c>
      <c r="K167" s="22"/>
    </row>
    <row r="168" ht="36" customHeight="1" spans="1:11">
      <c r="A168" s="22">
        <f>COUNT($A$2:A167)+1</f>
        <v>144</v>
      </c>
      <c r="B168" s="21" t="s">
        <v>195</v>
      </c>
      <c r="C168" s="21" t="s">
        <v>264</v>
      </c>
      <c r="D168" s="21" t="s">
        <v>286</v>
      </c>
      <c r="E168" s="21" t="s">
        <v>287</v>
      </c>
      <c r="F168" s="20">
        <v>1360</v>
      </c>
      <c r="G168" s="20">
        <v>780</v>
      </c>
      <c r="H168" s="20">
        <v>390</v>
      </c>
      <c r="I168" s="20">
        <v>226</v>
      </c>
      <c r="J168" s="20">
        <v>69</v>
      </c>
      <c r="K168" s="22"/>
    </row>
    <row r="169" ht="36" customHeight="1" spans="1:11">
      <c r="A169" s="22">
        <f>COUNT($A$2:A168)+1</f>
        <v>145</v>
      </c>
      <c r="B169" s="21" t="s">
        <v>195</v>
      </c>
      <c r="C169" s="21" t="s">
        <v>264</v>
      </c>
      <c r="D169" s="21" t="s">
        <v>288</v>
      </c>
      <c r="E169" s="21" t="s">
        <v>289</v>
      </c>
      <c r="F169" s="20">
        <v>1500</v>
      </c>
      <c r="G169" s="20">
        <v>1500</v>
      </c>
      <c r="H169" s="20">
        <v>400</v>
      </c>
      <c r="I169" s="20">
        <v>400</v>
      </c>
      <c r="J169" s="20">
        <v>134</v>
      </c>
      <c r="K169" s="22"/>
    </row>
    <row r="170" ht="36" customHeight="1" spans="1:11">
      <c r="A170" s="22">
        <f>COUNT($A$2:A169)+1</f>
        <v>146</v>
      </c>
      <c r="B170" s="21" t="s">
        <v>195</v>
      </c>
      <c r="C170" s="21" t="s">
        <v>264</v>
      </c>
      <c r="D170" s="21" t="s">
        <v>146</v>
      </c>
      <c r="E170" s="21" t="s">
        <v>290</v>
      </c>
      <c r="F170" s="20">
        <v>840</v>
      </c>
      <c r="G170" s="20">
        <v>480</v>
      </c>
      <c r="H170" s="20">
        <v>300</v>
      </c>
      <c r="I170" s="20">
        <v>160</v>
      </c>
      <c r="J170" s="20">
        <v>43</v>
      </c>
      <c r="K170" s="22"/>
    </row>
    <row r="171" ht="36" customHeight="1" spans="1:11">
      <c r="A171" s="22">
        <f>COUNT($A$2:A170)+1</f>
        <v>147</v>
      </c>
      <c r="B171" s="21" t="s">
        <v>195</v>
      </c>
      <c r="C171" s="21" t="s">
        <v>264</v>
      </c>
      <c r="D171" s="21" t="s">
        <v>146</v>
      </c>
      <c r="E171" s="21" t="s">
        <v>291</v>
      </c>
      <c r="F171" s="20">
        <v>840</v>
      </c>
      <c r="G171" s="20">
        <v>480</v>
      </c>
      <c r="H171" s="20">
        <v>300</v>
      </c>
      <c r="I171" s="20">
        <v>160</v>
      </c>
      <c r="J171" s="20">
        <v>43</v>
      </c>
      <c r="K171" s="22"/>
    </row>
    <row r="172" ht="36" customHeight="1" spans="1:11">
      <c r="A172" s="22">
        <f>COUNT($A$2:A171)+1</f>
        <v>148</v>
      </c>
      <c r="B172" s="21" t="s">
        <v>195</v>
      </c>
      <c r="C172" s="21" t="s">
        <v>264</v>
      </c>
      <c r="D172" s="21" t="s">
        <v>292</v>
      </c>
      <c r="E172" s="21" t="s">
        <v>293</v>
      </c>
      <c r="F172" s="20">
        <v>900</v>
      </c>
      <c r="G172" s="20">
        <v>450</v>
      </c>
      <c r="H172" s="20">
        <v>300</v>
      </c>
      <c r="I172" s="20">
        <v>152</v>
      </c>
      <c r="J172" s="20">
        <v>40</v>
      </c>
      <c r="K172" s="22"/>
    </row>
    <row r="173" ht="36" customHeight="1" spans="1:11">
      <c r="A173" s="22">
        <f>COUNT($A$2:A172)+1</f>
        <v>149</v>
      </c>
      <c r="B173" s="21" t="s">
        <v>195</v>
      </c>
      <c r="C173" s="21" t="s">
        <v>264</v>
      </c>
      <c r="D173" s="21" t="s">
        <v>292</v>
      </c>
      <c r="E173" s="21" t="s">
        <v>294</v>
      </c>
      <c r="F173" s="20">
        <v>1000</v>
      </c>
      <c r="G173" s="20">
        <v>500</v>
      </c>
      <c r="H173" s="20">
        <v>340</v>
      </c>
      <c r="I173" s="20">
        <v>170</v>
      </c>
      <c r="J173" s="20">
        <v>44</v>
      </c>
      <c r="K173" s="22"/>
    </row>
    <row r="174" ht="36" customHeight="1" spans="1:11">
      <c r="A174" s="22">
        <f>COUNT($A$2:A173)+1</f>
        <v>150</v>
      </c>
      <c r="B174" s="21" t="s">
        <v>195</v>
      </c>
      <c r="C174" s="21" t="s">
        <v>264</v>
      </c>
      <c r="D174" s="21" t="s">
        <v>292</v>
      </c>
      <c r="E174" s="21" t="s">
        <v>295</v>
      </c>
      <c r="F174" s="20">
        <v>800</v>
      </c>
      <c r="G174" s="20">
        <v>480</v>
      </c>
      <c r="H174" s="20">
        <v>260</v>
      </c>
      <c r="I174" s="20">
        <v>160</v>
      </c>
      <c r="J174" s="20">
        <v>43</v>
      </c>
      <c r="K174" s="22"/>
    </row>
    <row r="175" ht="36" customHeight="1" spans="1:11">
      <c r="A175" s="22">
        <f>COUNT($A$2:A174)+1</f>
        <v>151</v>
      </c>
      <c r="B175" s="21" t="s">
        <v>195</v>
      </c>
      <c r="C175" s="21" t="s">
        <v>264</v>
      </c>
      <c r="D175" s="21" t="s">
        <v>296</v>
      </c>
      <c r="E175" s="21" t="s">
        <v>296</v>
      </c>
      <c r="F175" s="20">
        <v>1800</v>
      </c>
      <c r="G175" s="20">
        <v>1000</v>
      </c>
      <c r="H175" s="20">
        <v>650</v>
      </c>
      <c r="I175" s="20">
        <v>450</v>
      </c>
      <c r="J175" s="20">
        <v>89</v>
      </c>
      <c r="K175" s="22"/>
    </row>
    <row r="176" ht="36" customHeight="1" spans="1:11">
      <c r="A176" s="22">
        <f>COUNT($A$2:A175)+1</f>
        <v>152</v>
      </c>
      <c r="B176" s="21" t="s">
        <v>195</v>
      </c>
      <c r="C176" s="21" t="s">
        <v>264</v>
      </c>
      <c r="D176" s="21" t="s">
        <v>297</v>
      </c>
      <c r="E176" s="21" t="s">
        <v>298</v>
      </c>
      <c r="F176" s="20">
        <v>2000</v>
      </c>
      <c r="G176" s="20">
        <v>1100</v>
      </c>
      <c r="H176" s="20">
        <v>700</v>
      </c>
      <c r="I176" s="20">
        <v>480</v>
      </c>
      <c r="J176" s="20">
        <v>98</v>
      </c>
      <c r="K176" s="22"/>
    </row>
    <row r="177" ht="36" customHeight="1" spans="1:11">
      <c r="A177" s="22">
        <f>COUNT($A$2:A176)+1</f>
        <v>153</v>
      </c>
      <c r="B177" s="21" t="s">
        <v>195</v>
      </c>
      <c r="C177" s="21" t="s">
        <v>264</v>
      </c>
      <c r="D177" s="21" t="s">
        <v>299</v>
      </c>
      <c r="E177" s="21" t="s">
        <v>300</v>
      </c>
      <c r="F177" s="20">
        <v>1000</v>
      </c>
      <c r="G177" s="20">
        <v>500</v>
      </c>
      <c r="H177" s="20">
        <v>350</v>
      </c>
      <c r="I177" s="20">
        <v>260</v>
      </c>
      <c r="J177" s="20">
        <v>44</v>
      </c>
      <c r="K177" s="22"/>
    </row>
    <row r="178" ht="36" customHeight="1" spans="1:11">
      <c r="A178" s="22">
        <f>COUNT($A$2:A177)+1</f>
        <v>154</v>
      </c>
      <c r="B178" s="21" t="s">
        <v>195</v>
      </c>
      <c r="C178" s="21" t="s">
        <v>264</v>
      </c>
      <c r="D178" s="21" t="s">
        <v>157</v>
      </c>
      <c r="E178" s="21" t="s">
        <v>301</v>
      </c>
      <c r="F178" s="20">
        <v>362</v>
      </c>
      <c r="G178" s="20">
        <v>100</v>
      </c>
      <c r="H178" s="20">
        <v>100</v>
      </c>
      <c r="I178" s="20">
        <v>30</v>
      </c>
      <c r="J178" s="20">
        <v>8</v>
      </c>
      <c r="K178" s="22"/>
    </row>
    <row r="179" ht="36" customHeight="1" spans="1:11">
      <c r="A179" s="22">
        <f>COUNT($A$2:A178)+1</f>
        <v>155</v>
      </c>
      <c r="B179" s="21" t="s">
        <v>195</v>
      </c>
      <c r="C179" s="21" t="s">
        <v>264</v>
      </c>
      <c r="D179" s="21" t="s">
        <v>302</v>
      </c>
      <c r="E179" s="21" t="s">
        <v>303</v>
      </c>
      <c r="F179" s="20">
        <v>900</v>
      </c>
      <c r="G179" s="20">
        <v>400</v>
      </c>
      <c r="H179" s="20">
        <v>300</v>
      </c>
      <c r="I179" s="20">
        <v>0</v>
      </c>
      <c r="J179" s="20">
        <v>35</v>
      </c>
      <c r="K179" s="22"/>
    </row>
    <row r="180" s="6" customFormat="1" ht="36" customHeight="1" spans="1:16">
      <c r="A180" s="17" t="s">
        <v>304</v>
      </c>
      <c r="B180" s="17"/>
      <c r="C180" s="17"/>
      <c r="D180" s="17" t="s">
        <v>305</v>
      </c>
      <c r="E180" s="16"/>
      <c r="F180" s="18">
        <f>SUM(F181:F185)</f>
        <v>6020</v>
      </c>
      <c r="G180" s="18">
        <f>SUM(G181:G185)</f>
        <v>2710</v>
      </c>
      <c r="H180" s="18">
        <f>SUM(H181:H185)</f>
        <v>1721</v>
      </c>
      <c r="I180" s="18">
        <f>SUM(I181:I185)</f>
        <v>783</v>
      </c>
      <c r="J180" s="18">
        <f>SUM(J181:J185)</f>
        <v>89</v>
      </c>
      <c r="K180" s="18"/>
      <c r="L180" s="27"/>
      <c r="M180" s="27"/>
      <c r="N180" s="8"/>
      <c r="O180" s="8"/>
      <c r="P180" s="27"/>
    </row>
    <row r="181" ht="51" customHeight="1" spans="1:11">
      <c r="A181" s="22">
        <f>COUNT($A$2:A180)+1</f>
        <v>156</v>
      </c>
      <c r="B181" s="21" t="s">
        <v>195</v>
      </c>
      <c r="C181" s="21" t="s">
        <v>306</v>
      </c>
      <c r="D181" s="21" t="s">
        <v>307</v>
      </c>
      <c r="E181" s="21" t="s">
        <v>308</v>
      </c>
      <c r="F181" s="20">
        <v>3500</v>
      </c>
      <c r="G181" s="20">
        <v>1450</v>
      </c>
      <c r="H181" s="20">
        <v>875</v>
      </c>
      <c r="I181" s="20">
        <v>360</v>
      </c>
      <c r="J181" s="20">
        <v>10</v>
      </c>
      <c r="K181" s="21" t="s">
        <v>309</v>
      </c>
    </row>
    <row r="182" ht="36" customHeight="1" spans="1:11">
      <c r="A182" s="22">
        <f>COUNT($A$2:A181)+1</f>
        <v>157</v>
      </c>
      <c r="B182" s="21" t="s">
        <v>195</v>
      </c>
      <c r="C182" s="21" t="s">
        <v>306</v>
      </c>
      <c r="D182" s="21" t="s">
        <v>310</v>
      </c>
      <c r="E182" s="21" t="s">
        <v>311</v>
      </c>
      <c r="F182" s="20">
        <v>600</v>
      </c>
      <c r="G182" s="20">
        <v>300</v>
      </c>
      <c r="H182" s="20">
        <v>200</v>
      </c>
      <c r="I182" s="20">
        <v>100</v>
      </c>
      <c r="J182" s="20">
        <v>10</v>
      </c>
      <c r="K182" s="21" t="s">
        <v>309</v>
      </c>
    </row>
    <row r="183" ht="36" customHeight="1" spans="1:11">
      <c r="A183" s="22">
        <f>COUNT($A$2:A182)+1</f>
        <v>158</v>
      </c>
      <c r="B183" s="21" t="s">
        <v>195</v>
      </c>
      <c r="C183" s="21" t="s">
        <v>306</v>
      </c>
      <c r="D183" s="21" t="s">
        <v>292</v>
      </c>
      <c r="E183" s="21" t="s">
        <v>312</v>
      </c>
      <c r="F183" s="20">
        <v>760</v>
      </c>
      <c r="G183" s="20">
        <v>380</v>
      </c>
      <c r="H183" s="20">
        <v>260</v>
      </c>
      <c r="I183" s="20">
        <v>130</v>
      </c>
      <c r="J183" s="20">
        <v>34</v>
      </c>
      <c r="K183" s="22"/>
    </row>
    <row r="184" ht="36" customHeight="1" spans="1:11">
      <c r="A184" s="22">
        <f>COUNT($A$2:A183)+1</f>
        <v>159</v>
      </c>
      <c r="B184" s="21" t="s">
        <v>195</v>
      </c>
      <c r="C184" s="21" t="s">
        <v>306</v>
      </c>
      <c r="D184" s="21" t="s">
        <v>56</v>
      </c>
      <c r="E184" s="21" t="s">
        <v>313</v>
      </c>
      <c r="F184" s="20">
        <v>800</v>
      </c>
      <c r="G184" s="20">
        <v>400</v>
      </c>
      <c r="H184" s="20">
        <v>266</v>
      </c>
      <c r="I184" s="20">
        <v>133</v>
      </c>
      <c r="J184" s="20">
        <v>35</v>
      </c>
      <c r="K184" s="22"/>
    </row>
    <row r="185" ht="36" customHeight="1" spans="1:11">
      <c r="A185" s="22">
        <f>COUNT($A$2:A184)+1</f>
        <v>160</v>
      </c>
      <c r="B185" s="21" t="s">
        <v>195</v>
      </c>
      <c r="C185" s="21" t="s">
        <v>306</v>
      </c>
      <c r="D185" s="21" t="s">
        <v>310</v>
      </c>
      <c r="E185" s="21" t="s">
        <v>314</v>
      </c>
      <c r="F185" s="20">
        <v>360</v>
      </c>
      <c r="G185" s="20">
        <v>180</v>
      </c>
      <c r="H185" s="20">
        <v>120</v>
      </c>
      <c r="I185" s="20">
        <v>60</v>
      </c>
      <c r="J185" s="20">
        <v>0</v>
      </c>
      <c r="K185" s="21" t="s">
        <v>309</v>
      </c>
    </row>
    <row r="186" s="6" customFormat="1" ht="36" customHeight="1" spans="1:16">
      <c r="A186" s="17" t="s">
        <v>315</v>
      </c>
      <c r="B186" s="17"/>
      <c r="C186" s="16"/>
      <c r="D186" s="17" t="s">
        <v>316</v>
      </c>
      <c r="E186" s="16"/>
      <c r="F186" s="18">
        <f>SUM(F187:F191)</f>
        <v>4920</v>
      </c>
      <c r="G186" s="18">
        <f>SUM(G187:G191)</f>
        <v>3012</v>
      </c>
      <c r="H186" s="18">
        <f>SUM(H187:H191)</f>
        <v>1801</v>
      </c>
      <c r="I186" s="18">
        <f>SUM(I187:I191)</f>
        <v>1126</v>
      </c>
      <c r="J186" s="18">
        <f>SUM(J187:J191)</f>
        <v>267</v>
      </c>
      <c r="K186" s="18"/>
      <c r="L186" s="27"/>
      <c r="M186" s="27"/>
      <c r="N186" s="8"/>
      <c r="O186" s="8"/>
      <c r="P186" s="27"/>
    </row>
    <row r="187" ht="36" customHeight="1" spans="1:11">
      <c r="A187" s="22">
        <f>COUNT($A$2:A186)+1</f>
        <v>161</v>
      </c>
      <c r="B187" s="21" t="s">
        <v>195</v>
      </c>
      <c r="C187" s="21" t="s">
        <v>317</v>
      </c>
      <c r="D187" s="21" t="s">
        <v>318</v>
      </c>
      <c r="E187" s="21" t="s">
        <v>318</v>
      </c>
      <c r="F187" s="20">
        <v>390</v>
      </c>
      <c r="G187" s="20">
        <v>242</v>
      </c>
      <c r="H187" s="20">
        <v>100</v>
      </c>
      <c r="I187" s="20">
        <v>81</v>
      </c>
      <c r="J187" s="20">
        <v>21</v>
      </c>
      <c r="K187" s="22"/>
    </row>
    <row r="188" ht="36" customHeight="1" spans="1:11">
      <c r="A188" s="22">
        <f>COUNT($A$2:A187)+1</f>
        <v>162</v>
      </c>
      <c r="B188" s="21" t="s">
        <v>195</v>
      </c>
      <c r="C188" s="21" t="s">
        <v>317</v>
      </c>
      <c r="D188" s="21" t="s">
        <v>253</v>
      </c>
      <c r="E188" s="21" t="s">
        <v>319</v>
      </c>
      <c r="F188" s="20">
        <v>2000</v>
      </c>
      <c r="G188" s="20">
        <v>1200</v>
      </c>
      <c r="H188" s="20">
        <v>750</v>
      </c>
      <c r="I188" s="20">
        <v>450</v>
      </c>
      <c r="J188" s="20">
        <v>107</v>
      </c>
      <c r="K188" s="22"/>
    </row>
    <row r="189" ht="36" customHeight="1" spans="1:11">
      <c r="A189" s="22">
        <f>COUNT($A$2:A188)+1</f>
        <v>163</v>
      </c>
      <c r="B189" s="21" t="s">
        <v>195</v>
      </c>
      <c r="C189" s="21" t="s">
        <v>317</v>
      </c>
      <c r="D189" s="21" t="s">
        <v>320</v>
      </c>
      <c r="E189" s="21" t="s">
        <v>321</v>
      </c>
      <c r="F189" s="20">
        <v>2000</v>
      </c>
      <c r="G189" s="20">
        <v>1200</v>
      </c>
      <c r="H189" s="20">
        <v>790</v>
      </c>
      <c r="I189" s="20">
        <v>480</v>
      </c>
      <c r="J189" s="20">
        <v>107</v>
      </c>
      <c r="K189" s="22"/>
    </row>
    <row r="190" ht="36" customHeight="1" spans="1:11">
      <c r="A190" s="22">
        <f>COUNT($A$2:A189)+1</f>
        <v>164</v>
      </c>
      <c r="B190" s="21" t="s">
        <v>195</v>
      </c>
      <c r="C190" s="21" t="s">
        <v>317</v>
      </c>
      <c r="D190" s="21" t="s">
        <v>322</v>
      </c>
      <c r="E190" s="21" t="s">
        <v>323</v>
      </c>
      <c r="F190" s="20">
        <v>180</v>
      </c>
      <c r="G190" s="20">
        <v>110</v>
      </c>
      <c r="H190" s="20">
        <v>45</v>
      </c>
      <c r="I190" s="20">
        <v>30</v>
      </c>
      <c r="J190" s="20">
        <v>9</v>
      </c>
      <c r="K190" s="22"/>
    </row>
    <row r="191" ht="36" customHeight="1" spans="1:11">
      <c r="A191" s="22">
        <f>COUNT($A$2:A190)+1</f>
        <v>165</v>
      </c>
      <c r="B191" s="21" t="s">
        <v>195</v>
      </c>
      <c r="C191" s="21" t="s">
        <v>317</v>
      </c>
      <c r="D191" s="22"/>
      <c r="E191" s="21" t="s">
        <v>324</v>
      </c>
      <c r="F191" s="20">
        <v>350</v>
      </c>
      <c r="G191" s="20">
        <v>260</v>
      </c>
      <c r="H191" s="20">
        <v>116</v>
      </c>
      <c r="I191" s="20">
        <v>85</v>
      </c>
      <c r="J191" s="20">
        <v>23</v>
      </c>
      <c r="K191" s="22"/>
    </row>
    <row r="192" s="6" customFormat="1" ht="36" customHeight="1" spans="1:16">
      <c r="A192" s="16"/>
      <c r="B192" s="17"/>
      <c r="C192" s="16"/>
      <c r="D192" s="17" t="s">
        <v>325</v>
      </c>
      <c r="E192" s="16"/>
      <c r="F192" s="18">
        <f>F193+F197+F202</f>
        <v>6204</v>
      </c>
      <c r="G192" s="18">
        <f>G193+G197+G202</f>
        <v>4056</v>
      </c>
      <c r="H192" s="18">
        <f>H193+H197+H202</f>
        <v>1980</v>
      </c>
      <c r="I192" s="18">
        <f>I193+I197+I202</f>
        <v>1274</v>
      </c>
      <c r="J192" s="18">
        <f>J193+J197+J202</f>
        <v>360</v>
      </c>
      <c r="K192" s="18"/>
      <c r="L192" s="27"/>
      <c r="M192" s="27"/>
      <c r="N192" s="8"/>
      <c r="O192" s="8"/>
      <c r="P192" s="27"/>
    </row>
    <row r="193" s="6" customFormat="1" ht="36" customHeight="1" spans="1:16">
      <c r="A193" s="17" t="s">
        <v>17</v>
      </c>
      <c r="B193" s="17"/>
      <c r="C193" s="17"/>
      <c r="D193" s="17" t="s">
        <v>326</v>
      </c>
      <c r="E193" s="16"/>
      <c r="F193" s="18">
        <f>SUM(F194:F196)</f>
        <v>4304</v>
      </c>
      <c r="G193" s="18">
        <f>SUM(G194:G196)</f>
        <v>2921</v>
      </c>
      <c r="H193" s="18">
        <f>SUM(H194:H196)</f>
        <v>1390</v>
      </c>
      <c r="I193" s="18">
        <f>SUM(I194:I196)</f>
        <v>918</v>
      </c>
      <c r="J193" s="18">
        <f>SUM(J194:J196)</f>
        <v>260</v>
      </c>
      <c r="K193" s="18"/>
      <c r="L193" s="27"/>
      <c r="M193" s="27"/>
      <c r="N193" s="8"/>
      <c r="O193" s="8"/>
      <c r="P193" s="27"/>
    </row>
    <row r="194" ht="36" customHeight="1" spans="1:11">
      <c r="A194" s="22">
        <f>COUNT($A$2:A193)+1</f>
        <v>166</v>
      </c>
      <c r="B194" s="21" t="s">
        <v>327</v>
      </c>
      <c r="C194" s="21" t="s">
        <v>328</v>
      </c>
      <c r="D194" s="21" t="s">
        <v>329</v>
      </c>
      <c r="E194" s="21" t="s">
        <v>330</v>
      </c>
      <c r="F194" s="20">
        <v>3524</v>
      </c>
      <c r="G194" s="20">
        <v>2441</v>
      </c>
      <c r="H194" s="20">
        <v>1140</v>
      </c>
      <c r="I194" s="20">
        <v>760</v>
      </c>
      <c r="J194" s="20">
        <v>218</v>
      </c>
      <c r="K194" s="22"/>
    </row>
    <row r="195" ht="36" customHeight="1" spans="1:11">
      <c r="A195" s="20">
        <f>COUNT($A$2:A194)+1</f>
        <v>167</v>
      </c>
      <c r="B195" s="21" t="s">
        <v>327</v>
      </c>
      <c r="C195" s="21" t="s">
        <v>328</v>
      </c>
      <c r="D195" s="21" t="s">
        <v>331</v>
      </c>
      <c r="E195" s="21" t="s">
        <v>332</v>
      </c>
      <c r="F195" s="20">
        <v>680</v>
      </c>
      <c r="G195" s="20">
        <v>420</v>
      </c>
      <c r="H195" s="20">
        <v>220</v>
      </c>
      <c r="I195" s="20">
        <v>140</v>
      </c>
      <c r="J195" s="20">
        <v>37</v>
      </c>
      <c r="K195" s="22"/>
    </row>
    <row r="196" ht="36" customHeight="1" spans="1:11">
      <c r="A196" s="20">
        <f>COUNT($A$2:A195)+1</f>
        <v>168</v>
      </c>
      <c r="B196" s="21" t="s">
        <v>327</v>
      </c>
      <c r="C196" s="21" t="s">
        <v>328</v>
      </c>
      <c r="D196" s="21" t="s">
        <v>333</v>
      </c>
      <c r="E196" s="21" t="s">
        <v>266</v>
      </c>
      <c r="F196" s="20">
        <v>100</v>
      </c>
      <c r="G196" s="20">
        <v>60</v>
      </c>
      <c r="H196" s="20">
        <v>30</v>
      </c>
      <c r="I196" s="20">
        <v>18</v>
      </c>
      <c r="J196" s="20">
        <v>5</v>
      </c>
      <c r="K196" s="22"/>
    </row>
    <row r="197" s="6" customFormat="1" ht="36" customHeight="1" spans="1:16">
      <c r="A197" s="17" t="s">
        <v>35</v>
      </c>
      <c r="B197" s="17"/>
      <c r="C197" s="17"/>
      <c r="D197" s="17" t="s">
        <v>334</v>
      </c>
      <c r="E197" s="16"/>
      <c r="F197" s="18">
        <f>SUM(F198:F201)</f>
        <v>1680</v>
      </c>
      <c r="G197" s="18">
        <f>SUM(G198:G201)</f>
        <v>985</v>
      </c>
      <c r="H197" s="18">
        <f>SUM(H198:H201)</f>
        <v>510</v>
      </c>
      <c r="I197" s="18">
        <f>SUM(I198:I201)</f>
        <v>306</v>
      </c>
      <c r="J197" s="18">
        <f>SUM(J198:J201)</f>
        <v>87</v>
      </c>
      <c r="K197" s="18"/>
      <c r="L197" s="27"/>
      <c r="M197" s="27"/>
      <c r="N197" s="8"/>
      <c r="O197" s="8"/>
      <c r="P197" s="27"/>
    </row>
    <row r="198" ht="36" customHeight="1" spans="1:11">
      <c r="A198" s="22">
        <f>COUNT($A$2:A197)+1</f>
        <v>169</v>
      </c>
      <c r="B198" s="21" t="s">
        <v>327</v>
      </c>
      <c r="C198" s="21" t="s">
        <v>335</v>
      </c>
      <c r="D198" s="21" t="s">
        <v>286</v>
      </c>
      <c r="E198" s="21" t="s">
        <v>336</v>
      </c>
      <c r="F198" s="20">
        <v>480</v>
      </c>
      <c r="G198" s="20">
        <v>265</v>
      </c>
      <c r="H198" s="20">
        <v>120</v>
      </c>
      <c r="I198" s="20">
        <v>66</v>
      </c>
      <c r="J198" s="20">
        <v>23</v>
      </c>
      <c r="K198" s="22"/>
    </row>
    <row r="199" ht="36" customHeight="1" spans="1:11">
      <c r="A199" s="22">
        <f>COUNT($A$2:A198)+1</f>
        <v>170</v>
      </c>
      <c r="B199" s="21" t="s">
        <v>327</v>
      </c>
      <c r="C199" s="21" t="s">
        <v>335</v>
      </c>
      <c r="D199" s="21" t="s">
        <v>337</v>
      </c>
      <c r="E199" s="21" t="s">
        <v>338</v>
      </c>
      <c r="F199" s="20">
        <v>420</v>
      </c>
      <c r="G199" s="20">
        <v>260</v>
      </c>
      <c r="H199" s="20">
        <v>140</v>
      </c>
      <c r="I199" s="20">
        <v>80</v>
      </c>
      <c r="J199" s="20">
        <v>23</v>
      </c>
      <c r="K199" s="22"/>
    </row>
    <row r="200" ht="36" customHeight="1" spans="1:11">
      <c r="A200" s="20">
        <f>COUNT($A$2:A199)+1</f>
        <v>171</v>
      </c>
      <c r="B200" s="21" t="s">
        <v>327</v>
      </c>
      <c r="C200" s="21" t="s">
        <v>335</v>
      </c>
      <c r="D200" s="21" t="s">
        <v>339</v>
      </c>
      <c r="E200" s="21" t="s">
        <v>340</v>
      </c>
      <c r="F200" s="20">
        <v>360</v>
      </c>
      <c r="G200" s="20">
        <v>220</v>
      </c>
      <c r="H200" s="20">
        <v>110</v>
      </c>
      <c r="I200" s="20">
        <v>80</v>
      </c>
      <c r="J200" s="20">
        <v>20</v>
      </c>
      <c r="K200" s="22"/>
    </row>
    <row r="201" ht="36" customHeight="1" spans="1:11">
      <c r="A201" s="20">
        <f>COUNT($A$2:A200)+1</f>
        <v>172</v>
      </c>
      <c r="B201" s="21" t="s">
        <v>327</v>
      </c>
      <c r="C201" s="21" t="s">
        <v>335</v>
      </c>
      <c r="D201" s="21" t="s">
        <v>341</v>
      </c>
      <c r="E201" s="21" t="s">
        <v>342</v>
      </c>
      <c r="F201" s="20">
        <v>420</v>
      </c>
      <c r="G201" s="20">
        <v>240</v>
      </c>
      <c r="H201" s="20">
        <v>140</v>
      </c>
      <c r="I201" s="20">
        <v>80</v>
      </c>
      <c r="J201" s="20">
        <v>21</v>
      </c>
      <c r="K201" s="22"/>
    </row>
    <row r="202" s="6" customFormat="1" ht="36" customHeight="1" spans="1:16">
      <c r="A202" s="17" t="s">
        <v>49</v>
      </c>
      <c r="B202" s="17"/>
      <c r="C202" s="17"/>
      <c r="D202" s="17" t="s">
        <v>343</v>
      </c>
      <c r="E202" s="16"/>
      <c r="F202" s="18">
        <f>F203</f>
        <v>220</v>
      </c>
      <c r="G202" s="18">
        <f>G203</f>
        <v>150</v>
      </c>
      <c r="H202" s="18">
        <f>H203</f>
        <v>80</v>
      </c>
      <c r="I202" s="18">
        <f>I203</f>
        <v>50</v>
      </c>
      <c r="J202" s="18">
        <f>J203</f>
        <v>13</v>
      </c>
      <c r="K202" s="18"/>
      <c r="L202" s="27"/>
      <c r="M202" s="27"/>
      <c r="N202" s="8"/>
      <c r="O202" s="8"/>
      <c r="P202" s="27"/>
    </row>
    <row r="203" ht="36" customHeight="1" spans="1:11">
      <c r="A203" s="20">
        <f>COUNT($A$2:A202)+1</f>
        <v>173</v>
      </c>
      <c r="B203" s="21" t="s">
        <v>327</v>
      </c>
      <c r="C203" s="21" t="s">
        <v>344</v>
      </c>
      <c r="D203" s="21" t="s">
        <v>345</v>
      </c>
      <c r="E203" s="21" t="s">
        <v>346</v>
      </c>
      <c r="F203" s="20">
        <v>220</v>
      </c>
      <c r="G203" s="20">
        <v>150</v>
      </c>
      <c r="H203" s="20">
        <v>80</v>
      </c>
      <c r="I203" s="20">
        <v>50</v>
      </c>
      <c r="J203" s="20">
        <v>13</v>
      </c>
      <c r="K203" s="22"/>
    </row>
  </sheetData>
  <autoFilter ref="A4:XEX203">
    <extLst/>
  </autoFilter>
  <mergeCells count="1">
    <mergeCell ref="A2:K2"/>
  </mergeCells>
  <pageMargins left="0.751388888888889" right="0.751388888888889" top="1" bottom="1" header="0.5" footer="0.5"/>
  <pageSetup paperSize="9" scale="7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19" sqref="E19"/>
    </sheetView>
  </sheetViews>
  <sheetFormatPr defaultColWidth="9" defaultRowHeight="13.5" outlineLevelCol="4"/>
  <cols>
    <col min="2" max="3" width="11.625"/>
    <col min="4" max="5" width="10.375"/>
  </cols>
  <sheetData>
    <row r="1" ht="27" spans="1:5">
      <c r="A1" s="1"/>
      <c r="B1" s="2" t="s">
        <v>347</v>
      </c>
      <c r="C1" s="2" t="s">
        <v>348</v>
      </c>
      <c r="D1" s="2" t="s">
        <v>349</v>
      </c>
      <c r="E1" s="2" t="s">
        <v>350</v>
      </c>
    </row>
    <row r="2" spans="1:5">
      <c r="A2" s="1" t="s">
        <v>19</v>
      </c>
      <c r="B2" s="1">
        <v>7810</v>
      </c>
      <c r="C2" s="3">
        <v>4536</v>
      </c>
      <c r="D2" s="1">
        <v>1893</v>
      </c>
      <c r="E2" s="3">
        <v>1085</v>
      </c>
    </row>
    <row r="3" spans="1:5">
      <c r="A3" s="1" t="s">
        <v>182</v>
      </c>
      <c r="B3" s="1">
        <v>4900</v>
      </c>
      <c r="C3" s="1">
        <v>3100</v>
      </c>
      <c r="D3" s="1">
        <v>1270</v>
      </c>
      <c r="E3" s="1">
        <v>806</v>
      </c>
    </row>
    <row r="4" spans="1:5">
      <c r="A4" s="1" t="s">
        <v>195</v>
      </c>
      <c r="B4" s="1">
        <v>94689.66</v>
      </c>
      <c r="C4" s="1">
        <v>59712.82</v>
      </c>
      <c r="D4" s="1">
        <v>31166.84</v>
      </c>
      <c r="E4" s="1">
        <v>19882.38</v>
      </c>
    </row>
    <row r="5" spans="1:5">
      <c r="A5" s="1" t="s">
        <v>327</v>
      </c>
      <c r="B5" s="1">
        <v>6204</v>
      </c>
      <c r="C5" s="1">
        <v>4056</v>
      </c>
      <c r="D5" s="1">
        <v>1980</v>
      </c>
      <c r="E5" s="1">
        <v>1274</v>
      </c>
    </row>
    <row r="6" spans="1:5">
      <c r="A6" s="1" t="s">
        <v>67</v>
      </c>
      <c r="B6" s="1">
        <v>82196</v>
      </c>
      <c r="C6" s="1">
        <v>55440</v>
      </c>
      <c r="D6" s="1">
        <v>27484</v>
      </c>
      <c r="E6" s="1">
        <v>19032</v>
      </c>
    </row>
    <row r="7" spans="1:5">
      <c r="A7" s="4" t="s">
        <v>351</v>
      </c>
      <c r="B7" s="4">
        <f>SUM(B2:B6)</f>
        <v>195799.66</v>
      </c>
      <c r="C7" s="4">
        <f>SUM(C2:C6)</f>
        <v>126844.82</v>
      </c>
      <c r="D7" s="4">
        <f>SUM(D2:D6)</f>
        <v>63793.84</v>
      </c>
      <c r="E7" s="4">
        <f>SUM(E2:E6)</f>
        <v>42079.38</v>
      </c>
    </row>
    <row r="8" spans="1:5">
      <c r="A8" s="1"/>
      <c r="B8" s="1"/>
      <c r="C8" s="1"/>
      <c r="D8" s="1"/>
      <c r="E8" s="1"/>
    </row>
    <row r="9" spans="1:5">
      <c r="A9" s="1"/>
      <c r="B9" s="1"/>
      <c r="C9" s="1"/>
      <c r="D9" s="1"/>
      <c r="E9" s="1"/>
    </row>
    <row r="10" spans="1:5">
      <c r="A10" s="1"/>
      <c r="B10" s="1"/>
      <c r="C10" s="1"/>
      <c r="D10" s="1"/>
      <c r="E10" s="1"/>
    </row>
    <row r="11" spans="1:5">
      <c r="A11" s="1"/>
      <c r="B11" s="1"/>
      <c r="C11" s="1"/>
      <c r="D11" s="1"/>
      <c r="E11" s="1"/>
    </row>
    <row r="12" spans="1:5">
      <c r="A12" s="1"/>
      <c r="B12" s="1"/>
      <c r="C12" s="1"/>
      <c r="D12" s="1"/>
      <c r="E12" s="1"/>
    </row>
    <row r="13" spans="1:5">
      <c r="A13" s="1"/>
      <c r="B13" s="1"/>
      <c r="C13" s="1"/>
      <c r="D13" s="1"/>
      <c r="E13" s="1"/>
    </row>
    <row r="14" spans="1:5">
      <c r="A14" s="1"/>
      <c r="B14" s="1"/>
      <c r="C14" s="1"/>
      <c r="D14" s="1"/>
      <c r="E14" s="1"/>
    </row>
    <row r="15" spans="1:5">
      <c r="A15" s="1"/>
      <c r="B15" s="1"/>
      <c r="C15" s="1"/>
      <c r="D15" s="1"/>
      <c r="E15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Lenovo-ctw</cp:lastModifiedBy>
  <dcterms:created xsi:type="dcterms:W3CDTF">2019-10-14T08:08:00Z</dcterms:created>
  <dcterms:modified xsi:type="dcterms:W3CDTF">2022-11-21T02:34:55Z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93CD2ADD25C3427185F5B5AFBF04426C</vt:lpwstr>
  </property>
</Properties>
</file>