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2申报立项2023" sheetId="2" r:id="rId1"/>
  </sheets>
  <definedNames>
    <definedName name="_xlnm._FilterDatabase" localSheetId="0" hidden="1">'2022申报立项2023'!$A$4:$P$63</definedName>
    <definedName name="_xlnm.Print_Area" localSheetId="0">'2022申报立项2023'!$A$1:$P$63</definedName>
    <definedName name="_xlnm.Print_Titles" localSheetId="0">'2022申报立项2023'!$3:$4</definedName>
  </definedNames>
  <calcPr calcId="144525"/>
</workbook>
</file>

<file path=xl/sharedStrings.xml><?xml version="1.0" encoding="utf-8"?>
<sst xmlns="http://schemas.openxmlformats.org/spreadsheetml/2006/main" count="354" uniqueCount="169">
  <si>
    <t>附件</t>
  </si>
  <si>
    <t>贵州省煤矿智能化建设项目2020年度清算资金和2022-2023年度预拨资金情况表</t>
  </si>
  <si>
    <t>序号</t>
  </si>
  <si>
    <t>市（州）</t>
  </si>
  <si>
    <t>县（市、区、特区）</t>
  </si>
  <si>
    <t>隶属企业（集团）</t>
  </si>
  <si>
    <t>项目实施单位名称</t>
  </si>
  <si>
    <t>项目名称</t>
  </si>
  <si>
    <t>2020年度项目清算</t>
  </si>
  <si>
    <t>2022-2023年度项目预拨</t>
  </si>
  <si>
    <t>本次实际下达资金（万元）</t>
  </si>
  <si>
    <t>备注</t>
  </si>
  <si>
    <t>应奖补资金</t>
  </si>
  <si>
    <t>已预拨资金</t>
  </si>
  <si>
    <t>本次清算资金</t>
  </si>
  <si>
    <t>完成项目地点、机器人类型</t>
  </si>
  <si>
    <t>预计投资金额（万元）</t>
  </si>
  <si>
    <t>预计应奖补资金（万元）</t>
  </si>
  <si>
    <t>本次预拨资金（万元）</t>
  </si>
  <si>
    <t>实计划施地点、机器人类型</t>
  </si>
  <si>
    <t>全省总计</t>
  </si>
  <si>
    <t>一、六盘水合计</t>
  </si>
  <si>
    <t>六盘水市</t>
  </si>
  <si>
    <t>水城区</t>
  </si>
  <si>
    <t>贵州华瑞鼎兴能源有限公司</t>
  </si>
  <si>
    <t>阿戛乡阿戛煤矿</t>
  </si>
  <si>
    <t>煤矿机器人研发应用</t>
  </si>
  <si>
    <t>防突钻孔机器人</t>
  </si>
  <si>
    <t>智能化掘进工作面建设</t>
  </si>
  <si>
    <t>1902底抽回风巷</t>
  </si>
  <si>
    <t>1902底抽进风巷</t>
  </si>
  <si>
    <t>智能化采煤工作面建设</t>
  </si>
  <si>
    <t>待定</t>
  </si>
  <si>
    <t>贵州安晟能源有限公司</t>
  </si>
  <si>
    <t>贵州发耳煤业有限公司（发耳煤矿）</t>
  </si>
  <si>
    <t>50301采面</t>
  </si>
  <si>
    <t>盘州市</t>
  </si>
  <si>
    <t>贵州盘江精煤股份有限公司</t>
  </si>
  <si>
    <t>贵州盘江精煤股份有限公司土城煤矿</t>
  </si>
  <si>
    <t>151710采面</t>
  </si>
  <si>
    <t>六枝特区</t>
  </si>
  <si>
    <t>贵州贵能投资股份有限公司</t>
  </si>
  <si>
    <t>贵州贵能黑拉嘎煤业有限公司聚鑫煤矿</t>
  </si>
  <si>
    <t>皮带巡检机器人</t>
  </si>
  <si>
    <t>贵州飞尚能源集团有限公司</t>
  </si>
  <si>
    <t>贵州飞尚能源集团有限公司六枝特区新华乡六家坝煤矿</t>
  </si>
  <si>
    <t>12409回风巷</t>
  </si>
  <si>
    <t>六枝特区湘顺煤业有限责任公司</t>
  </si>
  <si>
    <t>中渝煤矿</t>
  </si>
  <si>
    <t>1350底板瓦斯抽放巷</t>
  </si>
  <si>
    <t>已获设备奖补150万元，实施智能化升级可获奖补50万元。</t>
  </si>
  <si>
    <t>1210西底板瓦斯抽放巷</t>
  </si>
  <si>
    <t>贵州美升能源集团有限公司</t>
  </si>
  <si>
    <t>贵州美升能源集团有限公司六枝特区落别乡竹林煤矿</t>
  </si>
  <si>
    <t>11075运输底板抽放巷</t>
  </si>
  <si>
    <t>百色双田矿业有限公司</t>
  </si>
  <si>
    <t>六龙煤矿</t>
  </si>
  <si>
    <t>二、毕节市合计</t>
  </si>
  <si>
    <t>毕节市</t>
  </si>
  <si>
    <t>黔西市</t>
  </si>
  <si>
    <t>永贵能源开发有限责任公司</t>
  </si>
  <si>
    <t>永贵能源开发有限责任公司新田煤矿</t>
  </si>
  <si>
    <t>1904掘进工作面</t>
  </si>
  <si>
    <t>已获设备奖补150万元，实施智能化升级可获奖补50万元。
2021年已申请1套奖补，本次申请新增实施1套，完成后2套共存使用。</t>
  </si>
  <si>
    <t>永贵能源开发有限责任公司（新田煤矿）</t>
  </si>
  <si>
    <t>1404采面</t>
  </si>
  <si>
    <t>贵州黔西能源开发有限公司</t>
  </si>
  <si>
    <r>
      <rPr>
        <sz val="10"/>
        <rFont val="宋体"/>
        <charset val="134"/>
      </rPr>
      <t>贵州黔西能源开发有限公司</t>
    </r>
    <r>
      <rPr>
        <sz val="10"/>
        <rFont val="宋体"/>
        <charset val="134"/>
      </rPr>
      <t>（青龙煤矿）</t>
    </r>
  </si>
  <si>
    <t>智能化采煤工作面建设（实施2处）</t>
  </si>
  <si>
    <t>21606采面、11808采面</t>
  </si>
  <si>
    <t>贵州能发高山矿业有限公司</t>
  </si>
  <si>
    <t>贵州能发高山矿业有限公司（高山煤矿）</t>
  </si>
  <si>
    <t>1907运输顺槽</t>
  </si>
  <si>
    <t>“掘、锚、支”全过程智能化。
原有1套2020年已完成，已获奖补。本次申请新增实施2套，完成后3套共存使用。</t>
  </si>
  <si>
    <t>1908运输顺槽</t>
  </si>
  <si>
    <t>皮带巡检机器人（主斜井皮带）</t>
  </si>
  <si>
    <t>贵州省薪原煤业有限公司</t>
  </si>
  <si>
    <t>贵州省薪原煤业有限公司黔西市花溪乡大沟煤矿</t>
  </si>
  <si>
    <t>变电所巡检机器人（井下中央变电所）</t>
  </si>
  <si>
    <t>金沙县</t>
  </si>
  <si>
    <t>贵州永福能源有限公司</t>
  </si>
  <si>
    <t>贵州永福能源有限公司金沙县化觉乡永晟煤矿</t>
  </si>
  <si>
    <t>8207智能化采面</t>
  </si>
  <si>
    <t>贵州大西南矿业有限公司</t>
  </si>
  <si>
    <t>贵州大西南矿业有限公司金沙县新化乡安能煤矿</t>
  </si>
  <si>
    <t>10507采面</t>
  </si>
  <si>
    <t>贵州能发电力燃料开发有限公司</t>
  </si>
  <si>
    <t>贵州林华矿业有限公司（林华煤矿）</t>
  </si>
  <si>
    <t>1092巷</t>
  </si>
  <si>
    <t>1092回巷</t>
  </si>
  <si>
    <t>贵州黎明能源集团有限责任公司</t>
  </si>
  <si>
    <t>贵州黎明能源集团有限责任公司金沙县新化乡鸡爬坎煤矿</t>
  </si>
  <si>
    <t>101底抽运输巷</t>
  </si>
  <si>
    <t>织金县</t>
  </si>
  <si>
    <t>贵州贵能投资股份有限公司织金县三塘镇四季春煤矿</t>
  </si>
  <si>
    <t>1166采面</t>
  </si>
  <si>
    <t>贵州织金苍海煤业有限公司</t>
  </si>
  <si>
    <t>贵州织金苍海煤业有限公司（苍海煤矿）</t>
  </si>
  <si>
    <t>20801智能化采面</t>
  </si>
  <si>
    <t>贵州众一金彩黔矿业有限公司</t>
  </si>
  <si>
    <t>贵州众一金彩黔矿业有限公司织金县普翁乡(纳雍乡)
杨柳煤矿</t>
  </si>
  <si>
    <t>10601智能化采面</t>
  </si>
  <si>
    <t>12102掘进工作面</t>
  </si>
  <si>
    <t>贵州众一金彩黔矿业有限公司织金县珠藏镇兴发煤矿</t>
  </si>
  <si>
    <t>毕节中城能源有限责任公司</t>
  </si>
  <si>
    <t>毕节中城能源有限责任公司肥田煤矿</t>
  </si>
  <si>
    <t>毕节工投嘉宁投资有限公司</t>
  </si>
  <si>
    <t>贵州织金马家田煤业有限公司（马家田煤矿）</t>
  </si>
  <si>
    <t>一二采区综合运输大巷</t>
  </si>
  <si>
    <t>林贵煤业有限责任公司</t>
  </si>
  <si>
    <t>织金县林贵煤业有限责任公司织金县营合乡林贵煤矿</t>
  </si>
  <si>
    <t>11406回风巷</t>
  </si>
  <si>
    <t>“掘、锚、支”全过程智能化</t>
  </si>
  <si>
    <t>贵州织金凤凰山煤业有限公司珠藏镇凤凰山煤矿</t>
  </si>
  <si>
    <t>贵州丰采能源开发有限公司</t>
  </si>
  <si>
    <t>贵州丰采能源开发有限公司织金县珠藏镇宏发煤矿</t>
  </si>
  <si>
    <t>12306运输巷</t>
  </si>
  <si>
    <t>贵州省织金县平商矿业有限公司</t>
  </si>
  <si>
    <t>织金县熊家场乡国安煤矿</t>
  </si>
  <si>
    <t>11601里运输巷</t>
  </si>
  <si>
    <t>贵州众一金彩黔矿业有限公司大雁煤矿</t>
  </si>
  <si>
    <t>未完成，收回资金。</t>
  </si>
  <si>
    <t>贵州众一金彩黔矿业有限公司岩脚煤矿</t>
  </si>
  <si>
    <t>12302回风巷</t>
  </si>
  <si>
    <t>纳雍县</t>
  </si>
  <si>
    <t>江煤贵州矿业集团有限责任公司</t>
  </si>
  <si>
    <t>江煤贵州矿业集团有限责任公司纳雍县阳长镇聂家寨群力煤矿</t>
  </si>
  <si>
    <t>1501综掘工作面</t>
  </si>
  <si>
    <t>贵州青利集团有限公司</t>
  </si>
  <si>
    <t>贵州青利集团有限公司王家营青利煤矿</t>
  </si>
  <si>
    <t>15101采面</t>
  </si>
  <si>
    <t>百管委</t>
  </si>
  <si>
    <t>黔西金坡煤业有限责任公司</t>
  </si>
  <si>
    <t>黔西金坡煤业有限责任公司（黔金煤矿）</t>
  </si>
  <si>
    <t>21501运输巷</t>
  </si>
  <si>
    <t>大方县</t>
  </si>
  <si>
    <t>贵州大方县大营煤业有限公司</t>
  </si>
  <si>
    <t>大方县凤山乡大营煤矿</t>
  </si>
  <si>
    <t>21107智能化采面</t>
  </si>
  <si>
    <t>大方县顺和矿业有限公司</t>
  </si>
  <si>
    <t>大方县六龙镇顺河煤矿</t>
  </si>
  <si>
    <t>三、安顺市合计</t>
  </si>
  <si>
    <t>安顺市</t>
  </si>
  <si>
    <t>西秀区</t>
  </si>
  <si>
    <t>永贵能源开发有限责任公司西秀分公司（安顺煤矿）</t>
  </si>
  <si>
    <t>9307进风巷</t>
  </si>
  <si>
    <t>轿子山分公司轿子山煤矿</t>
  </si>
  <si>
    <t>二盘区东翼掘进工作面</t>
  </si>
  <si>
    <t>四、黔西南州合计</t>
  </si>
  <si>
    <t>黔西南州</t>
  </si>
  <si>
    <t>普安县</t>
  </si>
  <si>
    <t>贵州兴安煤业有限公司糯东煤矿</t>
  </si>
  <si>
    <t>皮带巡检机器人（主井强力皮带）</t>
  </si>
  <si>
    <t>变电所巡检机器人（中央变电所）</t>
  </si>
  <si>
    <t>晴隆县</t>
  </si>
  <si>
    <t>黔西南州晴隆县安宝煤矿有限公司</t>
  </si>
  <si>
    <t>黔西南州晴隆县安宝煤矿有限公司晴隆县三宝煤矿</t>
  </si>
  <si>
    <t>10107回风巷</t>
  </si>
  <si>
    <t>兴仁市</t>
  </si>
  <si>
    <t>贵州图南矿业（集团）有限公司</t>
  </si>
  <si>
    <t>潘家庄镇王家寨煤矿</t>
  </si>
  <si>
    <t>需补充项目申报审核表。</t>
  </si>
  <si>
    <t>五、遵义市合计</t>
  </si>
  <si>
    <t>遵义市</t>
  </si>
  <si>
    <t>习水县</t>
  </si>
  <si>
    <t>国家电投集团</t>
  </si>
  <si>
    <t>贵州金元股份有限公司木担坝煤矿</t>
  </si>
  <si>
    <t>11084采面</t>
  </si>
  <si>
    <t>11084运输巷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</si>
</sst>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3"/>
  <sheetViews>
    <sheetView tabSelected="1" topLeftCell="E1" workbookViewId="0">
      <pane ySplit="5" topLeftCell="A6" activePane="bottomLeft" state="frozen"/>
      <selection/>
      <selection pane="bottomLeft" activeCell="J5" sqref="J5"/>
    </sheetView>
  </sheetViews>
  <sheetFormatPr defaultColWidth="9" defaultRowHeight="12"/>
  <cols>
    <col min="1" max="3" width="9" style="2"/>
    <col min="4" max="4" width="11.875" style="2" customWidth="1"/>
    <col min="5" max="5" width="17.5" style="2" customWidth="1"/>
    <col min="6" max="11" width="10.75" style="2" customWidth="1"/>
    <col min="12" max="13" width="11.5" style="2" customWidth="1"/>
    <col min="14" max="15" width="11.625" style="2" customWidth="1"/>
    <col min="16" max="16" width="26.375" style="2" customWidth="1"/>
    <col min="17" max="16384" width="9" style="2"/>
  </cols>
  <sheetData>
    <row r="1" ht="30" customHeight="1" spans="1:1">
      <c r="A1" s="3" t="s">
        <v>0</v>
      </c>
    </row>
    <row r="2" ht="30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4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/>
      <c r="I3" s="7"/>
      <c r="J3" s="14"/>
      <c r="K3" s="7" t="s">
        <v>9</v>
      </c>
      <c r="L3" s="7"/>
      <c r="M3" s="7"/>
      <c r="N3" s="14"/>
      <c r="O3" s="9" t="s">
        <v>10</v>
      </c>
      <c r="P3" s="5" t="s">
        <v>11</v>
      </c>
    </row>
    <row r="4" ht="42" customHeight="1" spans="1:16">
      <c r="A4" s="8"/>
      <c r="B4" s="8"/>
      <c r="C4" s="8"/>
      <c r="D4" s="8"/>
      <c r="E4" s="8"/>
      <c r="F4" s="8"/>
      <c r="G4" s="9" t="s">
        <v>12</v>
      </c>
      <c r="H4" s="9" t="s">
        <v>13</v>
      </c>
      <c r="I4" s="9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 t="s">
        <v>19</v>
      </c>
      <c r="O4" s="9"/>
      <c r="P4" s="8"/>
    </row>
    <row r="5" ht="39" customHeight="1" spans="1:16">
      <c r="A5" s="9"/>
      <c r="B5" s="9"/>
      <c r="C5" s="9"/>
      <c r="D5" s="10"/>
      <c r="E5" s="10" t="s">
        <v>20</v>
      </c>
      <c r="F5" s="9"/>
      <c r="G5" s="9">
        <f>G6+G19+G52+G56+G61</f>
        <v>3000</v>
      </c>
      <c r="H5" s="9">
        <f>H6+H19+H52+H56+H61</f>
        <v>2700</v>
      </c>
      <c r="I5" s="9">
        <f>I6+I19+I52+I56+I61</f>
        <v>300</v>
      </c>
      <c r="J5" s="9"/>
      <c r="K5" s="9"/>
      <c r="L5" s="9">
        <f>L6+L19+L52+L56+L61</f>
        <v>9064</v>
      </c>
      <c r="M5" s="9">
        <f>M6+M19+M52+M56+M61</f>
        <v>2593.96</v>
      </c>
      <c r="N5" s="9"/>
      <c r="O5" s="9">
        <f>O6+O19+O52+O56+O61</f>
        <v>2893.96</v>
      </c>
      <c r="P5" s="9"/>
    </row>
    <row r="6" ht="39" customHeight="1" spans="1:16">
      <c r="A6" s="9"/>
      <c r="B6" s="9"/>
      <c r="C6" s="9"/>
      <c r="D6" s="10"/>
      <c r="E6" s="10" t="s">
        <v>21</v>
      </c>
      <c r="F6" s="9"/>
      <c r="G6" s="9">
        <f>SUM(G7:G18)</f>
        <v>800</v>
      </c>
      <c r="H6" s="9">
        <f>SUM(H7:H18)</f>
        <v>600</v>
      </c>
      <c r="I6" s="9">
        <f>SUM(I7:I18)</f>
        <v>200</v>
      </c>
      <c r="J6" s="9"/>
      <c r="K6" s="9"/>
      <c r="L6" s="9">
        <f>SUM(L7:L18)</f>
        <v>1900</v>
      </c>
      <c r="M6" s="9">
        <f>SUM(M7:M18)</f>
        <v>533.96</v>
      </c>
      <c r="N6" s="9"/>
      <c r="O6" s="9">
        <f>SUM(O7:O18)</f>
        <v>733.96</v>
      </c>
      <c r="P6" s="9"/>
    </row>
    <row r="7" customFormat="1" ht="48" customHeight="1" spans="1:16">
      <c r="A7" s="11">
        <f>COUNT($A$2:A6)+1</f>
        <v>1</v>
      </c>
      <c r="B7" s="12" t="s">
        <v>22</v>
      </c>
      <c r="C7" s="12" t="s">
        <v>23</v>
      </c>
      <c r="D7" s="12" t="s">
        <v>24</v>
      </c>
      <c r="E7" s="12" t="s">
        <v>25</v>
      </c>
      <c r="F7" s="12" t="s">
        <v>26</v>
      </c>
      <c r="G7" s="11"/>
      <c r="H7" s="11"/>
      <c r="I7" s="11"/>
      <c r="J7" s="11"/>
      <c r="K7" s="11">
        <v>560</v>
      </c>
      <c r="L7" s="11">
        <v>150</v>
      </c>
      <c r="M7" s="11">
        <v>43.96</v>
      </c>
      <c r="N7" s="11" t="s">
        <v>27</v>
      </c>
      <c r="O7" s="11">
        <f t="shared" ref="O7:O18" si="0">I7+M7</f>
        <v>43.96</v>
      </c>
      <c r="P7" s="11"/>
    </row>
    <row r="8" customFormat="1" ht="48" customHeight="1" spans="1:16">
      <c r="A8" s="11">
        <f>COUNT($A$2:A7)+1</f>
        <v>2</v>
      </c>
      <c r="B8" s="12" t="s">
        <v>22</v>
      </c>
      <c r="C8" s="12" t="s">
        <v>23</v>
      </c>
      <c r="D8" s="12" t="s">
        <v>24</v>
      </c>
      <c r="E8" s="12" t="s">
        <v>25</v>
      </c>
      <c r="F8" s="12" t="s">
        <v>28</v>
      </c>
      <c r="G8" s="11"/>
      <c r="H8" s="11"/>
      <c r="I8" s="11"/>
      <c r="J8" s="11"/>
      <c r="K8" s="11"/>
      <c r="L8" s="11">
        <v>200</v>
      </c>
      <c r="M8" s="11">
        <v>60</v>
      </c>
      <c r="N8" s="11" t="s">
        <v>29</v>
      </c>
      <c r="O8" s="11">
        <f t="shared" si="0"/>
        <v>60</v>
      </c>
      <c r="P8" s="11"/>
    </row>
    <row r="9" customFormat="1" ht="48" customHeight="1" spans="1:16">
      <c r="A9" s="11">
        <f>COUNT($A$2:A8)+1</f>
        <v>3</v>
      </c>
      <c r="B9" s="12" t="s">
        <v>22</v>
      </c>
      <c r="C9" s="12" t="s">
        <v>23</v>
      </c>
      <c r="D9" s="12" t="s">
        <v>24</v>
      </c>
      <c r="E9" s="12" t="s">
        <v>25</v>
      </c>
      <c r="F9" s="12" t="s">
        <v>28</v>
      </c>
      <c r="G9" s="11"/>
      <c r="H9" s="11"/>
      <c r="I9" s="11"/>
      <c r="J9" s="11"/>
      <c r="K9" s="11"/>
      <c r="L9" s="11">
        <v>200</v>
      </c>
      <c r="M9" s="11">
        <v>60</v>
      </c>
      <c r="N9" s="11" t="s">
        <v>30</v>
      </c>
      <c r="O9" s="11">
        <f t="shared" si="0"/>
        <v>60</v>
      </c>
      <c r="P9" s="11"/>
    </row>
    <row r="10" customFormat="1" ht="48" customHeight="1" spans="1:16">
      <c r="A10" s="11">
        <f>COUNT($A$2:A9)+1</f>
        <v>4</v>
      </c>
      <c r="B10" s="12" t="s">
        <v>22</v>
      </c>
      <c r="C10" s="12" t="s">
        <v>23</v>
      </c>
      <c r="D10" s="12" t="s">
        <v>24</v>
      </c>
      <c r="E10" s="12" t="s">
        <v>25</v>
      </c>
      <c r="F10" s="12" t="s">
        <v>31</v>
      </c>
      <c r="G10" s="11"/>
      <c r="H10" s="11"/>
      <c r="I10" s="11"/>
      <c r="J10" s="11"/>
      <c r="K10" s="11"/>
      <c r="L10" s="11">
        <v>400</v>
      </c>
      <c r="M10" s="11">
        <v>120</v>
      </c>
      <c r="N10" s="11" t="s">
        <v>32</v>
      </c>
      <c r="O10" s="11">
        <f t="shared" si="0"/>
        <v>120</v>
      </c>
      <c r="P10" s="11"/>
    </row>
    <row r="11" customFormat="1" ht="48" customHeight="1" spans="1:16">
      <c r="A11" s="11">
        <f>COUNT($A$2:A10)+1</f>
        <v>5</v>
      </c>
      <c r="B11" s="12" t="s">
        <v>22</v>
      </c>
      <c r="C11" s="12" t="s">
        <v>23</v>
      </c>
      <c r="D11" s="12" t="s">
        <v>33</v>
      </c>
      <c r="E11" s="12" t="s">
        <v>34</v>
      </c>
      <c r="F11" s="12" t="s">
        <v>31</v>
      </c>
      <c r="G11" s="11">
        <v>400</v>
      </c>
      <c r="H11" s="11">
        <v>300</v>
      </c>
      <c r="I11" s="11">
        <f>G11-H11</f>
        <v>100</v>
      </c>
      <c r="J11" s="11" t="s">
        <v>35</v>
      </c>
      <c r="K11" s="11"/>
      <c r="L11" s="11"/>
      <c r="M11" s="11"/>
      <c r="N11" s="11"/>
      <c r="O11" s="11">
        <f t="shared" si="0"/>
        <v>100</v>
      </c>
      <c r="P11" s="11"/>
    </row>
    <row r="12" customFormat="1" ht="48" customHeight="1" spans="1:16">
      <c r="A12" s="11">
        <f>COUNT($A$2:A11)+1</f>
        <v>6</v>
      </c>
      <c r="B12" s="12" t="s">
        <v>22</v>
      </c>
      <c r="C12" s="12" t="s">
        <v>36</v>
      </c>
      <c r="D12" s="12" t="s">
        <v>37</v>
      </c>
      <c r="E12" s="12" t="s">
        <v>38</v>
      </c>
      <c r="F12" s="12" t="s">
        <v>31</v>
      </c>
      <c r="G12" s="11">
        <v>400</v>
      </c>
      <c r="H12" s="11">
        <v>300</v>
      </c>
      <c r="I12" s="11">
        <f>G12-H12</f>
        <v>100</v>
      </c>
      <c r="J12" s="11" t="s">
        <v>39</v>
      </c>
      <c r="K12" s="11"/>
      <c r="L12" s="11"/>
      <c r="M12" s="11"/>
      <c r="N12" s="11"/>
      <c r="O12" s="11">
        <f t="shared" si="0"/>
        <v>100</v>
      </c>
      <c r="P12" s="11"/>
    </row>
    <row r="13" ht="48" customHeight="1" spans="1:16">
      <c r="A13" s="11">
        <f>COUNT($A$2:A12)+1</f>
        <v>7</v>
      </c>
      <c r="B13" s="11" t="s">
        <v>22</v>
      </c>
      <c r="C13" s="11" t="s">
        <v>40</v>
      </c>
      <c r="D13" s="11" t="s">
        <v>41</v>
      </c>
      <c r="E13" s="11" t="s">
        <v>42</v>
      </c>
      <c r="F13" s="12" t="s">
        <v>26</v>
      </c>
      <c r="G13" s="12"/>
      <c r="H13" s="12"/>
      <c r="I13" s="12"/>
      <c r="J13" s="12"/>
      <c r="K13" s="12">
        <v>2000</v>
      </c>
      <c r="L13" s="11">
        <v>150</v>
      </c>
      <c r="M13" s="11">
        <v>30</v>
      </c>
      <c r="N13" s="11" t="s">
        <v>43</v>
      </c>
      <c r="O13" s="11">
        <f t="shared" si="0"/>
        <v>30</v>
      </c>
      <c r="P13" s="11"/>
    </row>
    <row r="14" ht="48" customHeight="1" spans="1:16">
      <c r="A14" s="11">
        <f>COUNT($A$2:A13)+1</f>
        <v>8</v>
      </c>
      <c r="B14" s="11" t="s">
        <v>22</v>
      </c>
      <c r="C14" s="11" t="s">
        <v>40</v>
      </c>
      <c r="D14" s="11" t="s">
        <v>44</v>
      </c>
      <c r="E14" s="11" t="s">
        <v>45</v>
      </c>
      <c r="F14" s="11" t="s">
        <v>28</v>
      </c>
      <c r="G14" s="11"/>
      <c r="H14" s="11"/>
      <c r="I14" s="11"/>
      <c r="J14" s="11"/>
      <c r="K14" s="11"/>
      <c r="L14" s="11">
        <v>200</v>
      </c>
      <c r="M14" s="11">
        <v>60</v>
      </c>
      <c r="N14" s="11" t="s">
        <v>46</v>
      </c>
      <c r="O14" s="11">
        <f t="shared" si="0"/>
        <v>60</v>
      </c>
      <c r="P14" s="11"/>
    </row>
    <row r="15" ht="48" customHeight="1" spans="1:16">
      <c r="A15" s="11">
        <f>COUNT($A$2:A14)+1</f>
        <v>9</v>
      </c>
      <c r="B15" s="11" t="s">
        <v>22</v>
      </c>
      <c r="C15" s="11" t="s">
        <v>40</v>
      </c>
      <c r="D15" s="11" t="s">
        <v>47</v>
      </c>
      <c r="E15" s="11" t="s">
        <v>48</v>
      </c>
      <c r="F15" s="11" t="s">
        <v>28</v>
      </c>
      <c r="G15" s="11"/>
      <c r="H15" s="11"/>
      <c r="I15" s="11"/>
      <c r="J15" s="11"/>
      <c r="K15" s="11"/>
      <c r="L15" s="11">
        <v>50</v>
      </c>
      <c r="M15" s="11">
        <v>10</v>
      </c>
      <c r="N15" s="11" t="s">
        <v>49</v>
      </c>
      <c r="O15" s="11">
        <f t="shared" si="0"/>
        <v>10</v>
      </c>
      <c r="P15" s="11" t="s">
        <v>50</v>
      </c>
    </row>
    <row r="16" ht="48" customHeight="1" spans="1:16">
      <c r="A16" s="11">
        <f>COUNT($A$2:A15)+1</f>
        <v>10</v>
      </c>
      <c r="B16" s="11" t="s">
        <v>22</v>
      </c>
      <c r="C16" s="11" t="s">
        <v>40</v>
      </c>
      <c r="D16" s="11" t="s">
        <v>47</v>
      </c>
      <c r="E16" s="11" t="s">
        <v>48</v>
      </c>
      <c r="F16" s="11" t="s">
        <v>28</v>
      </c>
      <c r="G16" s="11"/>
      <c r="H16" s="11"/>
      <c r="I16" s="11"/>
      <c r="J16" s="11"/>
      <c r="K16" s="11"/>
      <c r="L16" s="11">
        <v>200</v>
      </c>
      <c r="M16" s="11">
        <v>60</v>
      </c>
      <c r="N16" s="11" t="s">
        <v>51</v>
      </c>
      <c r="O16" s="11">
        <f t="shared" si="0"/>
        <v>60</v>
      </c>
      <c r="P16" s="11"/>
    </row>
    <row r="17" ht="48" customHeight="1" spans="1:16">
      <c r="A17" s="11">
        <f>COUNT($A$2:A16)+1</f>
        <v>11</v>
      </c>
      <c r="B17" s="11" t="s">
        <v>22</v>
      </c>
      <c r="C17" s="11" t="s">
        <v>40</v>
      </c>
      <c r="D17" s="11" t="s">
        <v>52</v>
      </c>
      <c r="E17" s="11" t="s">
        <v>53</v>
      </c>
      <c r="F17" s="11" t="s">
        <v>28</v>
      </c>
      <c r="G17" s="11"/>
      <c r="H17" s="11"/>
      <c r="I17" s="11"/>
      <c r="J17" s="11"/>
      <c r="K17" s="11"/>
      <c r="L17" s="11">
        <v>200</v>
      </c>
      <c r="M17" s="11">
        <v>60</v>
      </c>
      <c r="N17" s="11" t="s">
        <v>54</v>
      </c>
      <c r="O17" s="11">
        <f t="shared" si="0"/>
        <v>60</v>
      </c>
      <c r="P17" s="11"/>
    </row>
    <row r="18" ht="48" customHeight="1" spans="1:16">
      <c r="A18" s="11">
        <f>COUNT($A$2:A17)+1</f>
        <v>12</v>
      </c>
      <c r="B18" s="11" t="s">
        <v>22</v>
      </c>
      <c r="C18" s="11" t="s">
        <v>40</v>
      </c>
      <c r="D18" s="11" t="s">
        <v>55</v>
      </c>
      <c r="E18" s="2" t="s">
        <v>56</v>
      </c>
      <c r="F18" s="12" t="s">
        <v>26</v>
      </c>
      <c r="G18" s="12"/>
      <c r="H18" s="12"/>
      <c r="I18" s="12"/>
      <c r="J18" s="12"/>
      <c r="K18" s="12">
        <v>500</v>
      </c>
      <c r="L18" s="11">
        <v>150</v>
      </c>
      <c r="M18" s="11">
        <v>30</v>
      </c>
      <c r="N18" s="11" t="s">
        <v>43</v>
      </c>
      <c r="O18" s="11">
        <f t="shared" si="0"/>
        <v>30</v>
      </c>
      <c r="P18" s="11"/>
    </row>
    <row r="19" s="1" customFormat="1" ht="48" customHeight="1" spans="1:16">
      <c r="A19" s="13"/>
      <c r="B19" s="13"/>
      <c r="C19" s="13"/>
      <c r="D19" s="13"/>
      <c r="E19" s="13" t="s">
        <v>57</v>
      </c>
      <c r="F19" s="13"/>
      <c r="G19" s="13">
        <f>SUM(G20:G51)</f>
        <v>2200</v>
      </c>
      <c r="H19" s="13">
        <f>SUM(H20:H51)</f>
        <v>2100</v>
      </c>
      <c r="I19" s="13">
        <f>SUM(I20:I51)</f>
        <v>100</v>
      </c>
      <c r="J19" s="13"/>
      <c r="K19" s="13"/>
      <c r="L19" s="13">
        <f>SUM(L20:L51)</f>
        <v>5480</v>
      </c>
      <c r="M19" s="13">
        <f>SUM(M20:M51)</f>
        <v>1560</v>
      </c>
      <c r="N19" s="13"/>
      <c r="O19" s="13">
        <f>SUM(O20:O51)</f>
        <v>1660</v>
      </c>
      <c r="P19" s="13"/>
    </row>
    <row r="20" ht="69" customHeight="1" spans="1:16">
      <c r="A20" s="11">
        <f>COUNT($A$2:A19)+1</f>
        <v>13</v>
      </c>
      <c r="B20" s="11" t="s">
        <v>58</v>
      </c>
      <c r="C20" s="11" t="s">
        <v>59</v>
      </c>
      <c r="D20" s="11" t="s">
        <v>60</v>
      </c>
      <c r="E20" s="11" t="s">
        <v>61</v>
      </c>
      <c r="F20" s="11" t="s">
        <v>28</v>
      </c>
      <c r="G20" s="11"/>
      <c r="H20" s="11"/>
      <c r="I20" s="11"/>
      <c r="J20" s="11"/>
      <c r="K20" s="11"/>
      <c r="L20" s="11">
        <v>50</v>
      </c>
      <c r="M20" s="11">
        <v>10</v>
      </c>
      <c r="N20" s="11" t="s">
        <v>62</v>
      </c>
      <c r="O20" s="11">
        <f t="shared" ref="O20:O28" si="1">I20+M20</f>
        <v>10</v>
      </c>
      <c r="P20" s="11" t="s">
        <v>63</v>
      </c>
    </row>
    <row r="21" ht="48" customHeight="1" spans="1:16">
      <c r="A21" s="11">
        <f>COUNT($A$2:A20)+1</f>
        <v>14</v>
      </c>
      <c r="B21" s="12" t="s">
        <v>58</v>
      </c>
      <c r="C21" s="11" t="s">
        <v>59</v>
      </c>
      <c r="D21" s="12" t="s">
        <v>60</v>
      </c>
      <c r="E21" s="12" t="s">
        <v>64</v>
      </c>
      <c r="F21" s="12" t="s">
        <v>31</v>
      </c>
      <c r="G21" s="12">
        <v>400</v>
      </c>
      <c r="H21" s="12">
        <v>300</v>
      </c>
      <c r="I21" s="11">
        <f>G21-H21</f>
        <v>100</v>
      </c>
      <c r="J21" s="12" t="s">
        <v>65</v>
      </c>
      <c r="K21" s="12"/>
      <c r="L21" s="11"/>
      <c r="M21" s="11"/>
      <c r="N21" s="11"/>
      <c r="O21" s="11">
        <f t="shared" si="1"/>
        <v>100</v>
      </c>
      <c r="P21" s="11"/>
    </row>
    <row r="22" ht="48" customHeight="1" spans="1:16">
      <c r="A22" s="11">
        <f>COUNT($A$2:A21)+1</f>
        <v>15</v>
      </c>
      <c r="B22" s="12" t="s">
        <v>58</v>
      </c>
      <c r="C22" s="11" t="s">
        <v>59</v>
      </c>
      <c r="D22" s="12" t="s">
        <v>66</v>
      </c>
      <c r="E22" s="12" t="s">
        <v>67</v>
      </c>
      <c r="F22" s="12" t="s">
        <v>68</v>
      </c>
      <c r="G22" s="12">
        <v>800</v>
      </c>
      <c r="H22" s="12">
        <v>600</v>
      </c>
      <c r="I22" s="11">
        <f>G22-H22</f>
        <v>200</v>
      </c>
      <c r="J22" s="12" t="s">
        <v>69</v>
      </c>
      <c r="K22" s="12"/>
      <c r="L22" s="11"/>
      <c r="M22" s="11"/>
      <c r="N22" s="11"/>
      <c r="O22" s="11">
        <f t="shared" si="1"/>
        <v>200</v>
      </c>
      <c r="P22" s="11"/>
    </row>
    <row r="23" ht="48" customHeight="1" spans="1:16">
      <c r="A23" s="11">
        <f>COUNT($A$2:A22)+1</f>
        <v>16</v>
      </c>
      <c r="B23" s="12" t="s">
        <v>58</v>
      </c>
      <c r="C23" s="11" t="s">
        <v>59</v>
      </c>
      <c r="D23" s="12" t="s">
        <v>70</v>
      </c>
      <c r="E23" s="12" t="s">
        <v>71</v>
      </c>
      <c r="F23" s="12" t="s">
        <v>28</v>
      </c>
      <c r="G23" s="12">
        <v>200</v>
      </c>
      <c r="H23" s="12">
        <v>200</v>
      </c>
      <c r="I23" s="11">
        <f>G23-H23</f>
        <v>0</v>
      </c>
      <c r="J23" s="12" t="s">
        <v>72</v>
      </c>
      <c r="K23" s="12"/>
      <c r="L23" s="11"/>
      <c r="M23" s="11"/>
      <c r="N23" s="11"/>
      <c r="O23" s="11">
        <f t="shared" si="1"/>
        <v>0</v>
      </c>
      <c r="P23" s="11"/>
    </row>
    <row r="24" ht="62" customHeight="1" spans="1:16">
      <c r="A24" s="11">
        <f>COUNT($A$2:A23)+1</f>
        <v>17</v>
      </c>
      <c r="B24" s="11" t="s">
        <v>58</v>
      </c>
      <c r="C24" s="11" t="s">
        <v>59</v>
      </c>
      <c r="D24" s="11" t="s">
        <v>60</v>
      </c>
      <c r="E24" s="11" t="s">
        <v>71</v>
      </c>
      <c r="F24" s="11" t="s">
        <v>28</v>
      </c>
      <c r="G24" s="11"/>
      <c r="H24" s="11"/>
      <c r="I24" s="11"/>
      <c r="J24" s="11"/>
      <c r="K24" s="11"/>
      <c r="L24" s="11">
        <v>300</v>
      </c>
      <c r="M24" s="11">
        <v>80</v>
      </c>
      <c r="N24" s="11" t="s">
        <v>72</v>
      </c>
      <c r="O24" s="11">
        <f t="shared" si="1"/>
        <v>80</v>
      </c>
      <c r="P24" s="11" t="s">
        <v>73</v>
      </c>
    </row>
    <row r="25" ht="62" customHeight="1" spans="1:16">
      <c r="A25" s="11">
        <f>COUNT($A$2:A24)+1</f>
        <v>18</v>
      </c>
      <c r="B25" s="11" t="s">
        <v>58</v>
      </c>
      <c r="C25" s="11" t="s">
        <v>59</v>
      </c>
      <c r="D25" s="11" t="s">
        <v>60</v>
      </c>
      <c r="E25" s="11" t="s">
        <v>71</v>
      </c>
      <c r="F25" s="11" t="s">
        <v>28</v>
      </c>
      <c r="G25" s="11"/>
      <c r="H25" s="11"/>
      <c r="I25" s="11"/>
      <c r="J25" s="11"/>
      <c r="K25" s="11"/>
      <c r="L25" s="11">
        <v>300</v>
      </c>
      <c r="M25" s="11">
        <v>80</v>
      </c>
      <c r="N25" s="11" t="s">
        <v>74</v>
      </c>
      <c r="O25" s="11">
        <f t="shared" si="1"/>
        <v>80</v>
      </c>
      <c r="P25" s="11" t="s">
        <v>73</v>
      </c>
    </row>
    <row r="26" ht="48" customHeight="1" spans="1:16">
      <c r="A26" s="11">
        <f>COUNT($A$2:A25)+1</f>
        <v>19</v>
      </c>
      <c r="B26" s="11" t="s">
        <v>58</v>
      </c>
      <c r="C26" s="11" t="s">
        <v>59</v>
      </c>
      <c r="D26" s="11" t="s">
        <v>60</v>
      </c>
      <c r="E26" s="11" t="s">
        <v>71</v>
      </c>
      <c r="F26" s="12" t="s">
        <v>26</v>
      </c>
      <c r="G26" s="12"/>
      <c r="H26" s="12"/>
      <c r="I26" s="12"/>
      <c r="J26" s="12"/>
      <c r="K26" s="12">
        <v>150</v>
      </c>
      <c r="L26" s="11">
        <v>45</v>
      </c>
      <c r="M26" s="11">
        <v>10</v>
      </c>
      <c r="N26" s="11" t="s">
        <v>75</v>
      </c>
      <c r="O26" s="11">
        <f t="shared" si="1"/>
        <v>10</v>
      </c>
      <c r="P26" s="11"/>
    </row>
    <row r="27" ht="48" customHeight="1" spans="1:16">
      <c r="A27" s="11">
        <f>COUNT($A$2:A26)+1</f>
        <v>20</v>
      </c>
      <c r="B27" s="11" t="s">
        <v>58</v>
      </c>
      <c r="C27" s="11" t="s">
        <v>59</v>
      </c>
      <c r="D27" s="11" t="s">
        <v>76</v>
      </c>
      <c r="E27" s="11" t="s">
        <v>77</v>
      </c>
      <c r="F27" s="12" t="s">
        <v>26</v>
      </c>
      <c r="G27" s="12"/>
      <c r="H27" s="12"/>
      <c r="I27" s="12"/>
      <c r="J27" s="12"/>
      <c r="K27" s="12">
        <v>550</v>
      </c>
      <c r="L27" s="11">
        <v>150</v>
      </c>
      <c r="M27" s="11">
        <v>30</v>
      </c>
      <c r="N27" s="11" t="s">
        <v>43</v>
      </c>
      <c r="O27" s="11">
        <f t="shared" si="1"/>
        <v>30</v>
      </c>
      <c r="P27" s="11"/>
    </row>
    <row r="28" ht="48" customHeight="1" spans="1:16">
      <c r="A28" s="11">
        <f>COUNT($A$2:A27)+1</f>
        <v>21</v>
      </c>
      <c r="B28" s="11" t="s">
        <v>58</v>
      </c>
      <c r="C28" s="11" t="s">
        <v>59</v>
      </c>
      <c r="D28" s="11" t="s">
        <v>76</v>
      </c>
      <c r="E28" s="11" t="s">
        <v>77</v>
      </c>
      <c r="F28" s="12" t="s">
        <v>26</v>
      </c>
      <c r="G28" s="12"/>
      <c r="H28" s="12"/>
      <c r="I28" s="12"/>
      <c r="J28" s="12"/>
      <c r="K28" s="12">
        <v>450</v>
      </c>
      <c r="L28" s="11">
        <v>135</v>
      </c>
      <c r="M28" s="11">
        <v>30</v>
      </c>
      <c r="N28" s="11" t="s">
        <v>78</v>
      </c>
      <c r="O28" s="11">
        <f t="shared" si="1"/>
        <v>30</v>
      </c>
      <c r="P28" s="11"/>
    </row>
    <row r="29" ht="48" customHeight="1" spans="1:16">
      <c r="A29" s="11">
        <f>COUNT($A$2:A28)+1</f>
        <v>22</v>
      </c>
      <c r="B29" s="11" t="s">
        <v>58</v>
      </c>
      <c r="C29" s="11" t="s">
        <v>79</v>
      </c>
      <c r="D29" s="11" t="s">
        <v>80</v>
      </c>
      <c r="E29" s="11" t="s">
        <v>81</v>
      </c>
      <c r="F29" s="11" t="s">
        <v>31</v>
      </c>
      <c r="G29" s="11"/>
      <c r="H29" s="11"/>
      <c r="I29" s="11"/>
      <c r="J29" s="11"/>
      <c r="K29" s="11"/>
      <c r="L29" s="11">
        <v>400</v>
      </c>
      <c r="M29" s="11">
        <v>120</v>
      </c>
      <c r="N29" s="11" t="s">
        <v>82</v>
      </c>
      <c r="O29" s="11">
        <f t="shared" ref="O29:O55" si="2">I29+M29</f>
        <v>120</v>
      </c>
      <c r="P29" s="11"/>
    </row>
    <row r="30" ht="48" customHeight="1" spans="1:16">
      <c r="A30" s="11">
        <f>COUNT($A$2:A29)+1</f>
        <v>23</v>
      </c>
      <c r="B30" s="11" t="s">
        <v>58</v>
      </c>
      <c r="C30" s="11" t="s">
        <v>79</v>
      </c>
      <c r="D30" s="11" t="s">
        <v>83</v>
      </c>
      <c r="E30" s="11" t="s">
        <v>84</v>
      </c>
      <c r="F30" s="11" t="s">
        <v>31</v>
      </c>
      <c r="G30" s="11"/>
      <c r="H30" s="11"/>
      <c r="I30" s="11"/>
      <c r="J30" s="11"/>
      <c r="K30" s="11"/>
      <c r="L30" s="11">
        <v>400</v>
      </c>
      <c r="M30" s="11">
        <v>120</v>
      </c>
      <c r="N30" s="11" t="s">
        <v>85</v>
      </c>
      <c r="O30" s="11">
        <f t="shared" si="2"/>
        <v>120</v>
      </c>
      <c r="P30" s="11"/>
    </row>
    <row r="31" ht="48" customHeight="1" spans="1:16">
      <c r="A31" s="11">
        <f>COUNT($A$2:A30)+1</f>
        <v>24</v>
      </c>
      <c r="B31" s="11" t="s">
        <v>58</v>
      </c>
      <c r="C31" s="11" t="s">
        <v>79</v>
      </c>
      <c r="D31" s="11" t="s">
        <v>86</v>
      </c>
      <c r="E31" s="11" t="s">
        <v>87</v>
      </c>
      <c r="F31" s="11" t="s">
        <v>28</v>
      </c>
      <c r="G31" s="11"/>
      <c r="H31" s="11"/>
      <c r="I31" s="11"/>
      <c r="J31" s="11"/>
      <c r="K31" s="11"/>
      <c r="L31" s="11">
        <v>50</v>
      </c>
      <c r="M31" s="11">
        <v>10</v>
      </c>
      <c r="N31" s="11" t="s">
        <v>88</v>
      </c>
      <c r="O31" s="11">
        <f t="shared" si="2"/>
        <v>10</v>
      </c>
      <c r="P31" s="11" t="s">
        <v>50</v>
      </c>
    </row>
    <row r="32" ht="48" customHeight="1" spans="1:16">
      <c r="A32" s="11">
        <f>COUNT($A$2:A31)+1</f>
        <v>25</v>
      </c>
      <c r="B32" s="11" t="s">
        <v>58</v>
      </c>
      <c r="C32" s="11" t="s">
        <v>79</v>
      </c>
      <c r="D32" s="11" t="s">
        <v>86</v>
      </c>
      <c r="E32" s="11" t="s">
        <v>87</v>
      </c>
      <c r="F32" s="11" t="s">
        <v>28</v>
      </c>
      <c r="G32" s="11"/>
      <c r="H32" s="11"/>
      <c r="I32" s="11"/>
      <c r="J32" s="11"/>
      <c r="K32" s="11"/>
      <c r="L32" s="11">
        <v>50</v>
      </c>
      <c r="M32" s="11">
        <v>10</v>
      </c>
      <c r="N32" s="11" t="s">
        <v>89</v>
      </c>
      <c r="O32" s="11">
        <f t="shared" si="2"/>
        <v>10</v>
      </c>
      <c r="P32" s="11" t="s">
        <v>50</v>
      </c>
    </row>
    <row r="33" ht="48" customHeight="1" spans="1:16">
      <c r="A33" s="11">
        <f>COUNT($A$2:A32)+1</f>
        <v>26</v>
      </c>
      <c r="B33" s="11" t="s">
        <v>58</v>
      </c>
      <c r="C33" s="11" t="s">
        <v>79</v>
      </c>
      <c r="D33" s="11" t="s">
        <v>90</v>
      </c>
      <c r="E33" s="11" t="s">
        <v>91</v>
      </c>
      <c r="F33" s="11" t="s">
        <v>28</v>
      </c>
      <c r="G33" s="11"/>
      <c r="H33" s="11"/>
      <c r="I33" s="11"/>
      <c r="J33" s="11"/>
      <c r="K33" s="11"/>
      <c r="L33" s="11">
        <v>200</v>
      </c>
      <c r="M33" s="11">
        <v>60</v>
      </c>
      <c r="N33" s="11" t="s">
        <v>92</v>
      </c>
      <c r="O33" s="11">
        <f t="shared" si="2"/>
        <v>60</v>
      </c>
      <c r="P33" s="11"/>
    </row>
    <row r="34" ht="48" customHeight="1" spans="1:16">
      <c r="A34" s="11">
        <f>COUNT($A$2:A33)+1</f>
        <v>27</v>
      </c>
      <c r="B34" s="11" t="s">
        <v>58</v>
      </c>
      <c r="C34" s="11" t="s">
        <v>93</v>
      </c>
      <c r="D34" s="11" t="s">
        <v>41</v>
      </c>
      <c r="E34" s="11" t="s">
        <v>94</v>
      </c>
      <c r="F34" s="11" t="s">
        <v>31</v>
      </c>
      <c r="G34" s="11"/>
      <c r="H34" s="11"/>
      <c r="I34" s="11"/>
      <c r="J34" s="11"/>
      <c r="K34" s="11"/>
      <c r="L34" s="11">
        <v>400</v>
      </c>
      <c r="M34" s="11">
        <v>120</v>
      </c>
      <c r="N34" s="11" t="s">
        <v>95</v>
      </c>
      <c r="O34" s="11">
        <f t="shared" si="2"/>
        <v>120</v>
      </c>
      <c r="P34" s="11"/>
    </row>
    <row r="35" ht="48" customHeight="1" spans="1:16">
      <c r="A35" s="11">
        <f>COUNT($A$2:A34)+1</f>
        <v>28</v>
      </c>
      <c r="B35" s="11" t="s">
        <v>58</v>
      </c>
      <c r="C35" s="11" t="s">
        <v>93</v>
      </c>
      <c r="D35" s="11" t="s">
        <v>96</v>
      </c>
      <c r="E35" s="11" t="s">
        <v>97</v>
      </c>
      <c r="F35" s="11" t="s">
        <v>31</v>
      </c>
      <c r="G35" s="11"/>
      <c r="H35" s="11"/>
      <c r="I35" s="11"/>
      <c r="J35" s="11"/>
      <c r="K35" s="11"/>
      <c r="L35" s="11">
        <v>400</v>
      </c>
      <c r="M35" s="11">
        <v>120</v>
      </c>
      <c r="N35" s="11" t="s">
        <v>98</v>
      </c>
      <c r="O35" s="11">
        <f t="shared" si="2"/>
        <v>120</v>
      </c>
      <c r="P35" s="11"/>
    </row>
    <row r="36" ht="48" customHeight="1" spans="1:16">
      <c r="A36" s="11">
        <f>COUNT($A$2:A35)+1</f>
        <v>29</v>
      </c>
      <c r="B36" s="11" t="s">
        <v>58</v>
      </c>
      <c r="C36" s="11" t="s">
        <v>93</v>
      </c>
      <c r="D36" s="11" t="s">
        <v>99</v>
      </c>
      <c r="E36" s="11" t="s">
        <v>100</v>
      </c>
      <c r="F36" s="11" t="s">
        <v>31</v>
      </c>
      <c r="G36" s="11"/>
      <c r="H36" s="11"/>
      <c r="I36" s="11"/>
      <c r="J36" s="11"/>
      <c r="K36" s="11"/>
      <c r="L36" s="11">
        <v>400</v>
      </c>
      <c r="M36" s="11">
        <v>120</v>
      </c>
      <c r="N36" s="11" t="s">
        <v>101</v>
      </c>
      <c r="O36" s="11">
        <f t="shared" si="2"/>
        <v>120</v>
      </c>
      <c r="P36" s="11"/>
    </row>
    <row r="37" ht="48" customHeight="1" spans="1:16">
      <c r="A37" s="11">
        <f>COUNT($A$2:A36)+1</f>
        <v>30</v>
      </c>
      <c r="B37" s="11" t="s">
        <v>58</v>
      </c>
      <c r="C37" s="11" t="s">
        <v>93</v>
      </c>
      <c r="D37" s="11" t="s">
        <v>99</v>
      </c>
      <c r="E37" s="11" t="s">
        <v>100</v>
      </c>
      <c r="F37" s="11" t="s">
        <v>28</v>
      </c>
      <c r="G37" s="11"/>
      <c r="H37" s="11"/>
      <c r="I37" s="11"/>
      <c r="J37" s="11"/>
      <c r="K37" s="11"/>
      <c r="L37" s="11">
        <v>200</v>
      </c>
      <c r="M37" s="11">
        <v>60</v>
      </c>
      <c r="N37" s="11" t="s">
        <v>102</v>
      </c>
      <c r="O37" s="11">
        <f t="shared" si="2"/>
        <v>60</v>
      </c>
      <c r="P37" s="11"/>
    </row>
    <row r="38" ht="48" customHeight="1" spans="1:16">
      <c r="A38" s="11">
        <f>COUNT($A$2:A37)+1</f>
        <v>31</v>
      </c>
      <c r="B38" s="11" t="s">
        <v>58</v>
      </c>
      <c r="C38" s="11" t="s">
        <v>93</v>
      </c>
      <c r="D38" s="11" t="s">
        <v>99</v>
      </c>
      <c r="E38" s="11" t="s">
        <v>103</v>
      </c>
      <c r="F38" s="11" t="s">
        <v>28</v>
      </c>
      <c r="G38" s="11"/>
      <c r="H38" s="11"/>
      <c r="I38" s="11"/>
      <c r="J38" s="11"/>
      <c r="K38" s="11"/>
      <c r="L38" s="11">
        <v>200</v>
      </c>
      <c r="M38" s="11">
        <v>60</v>
      </c>
      <c r="N38" s="11" t="s">
        <v>102</v>
      </c>
      <c r="O38" s="11">
        <f t="shared" si="2"/>
        <v>60</v>
      </c>
      <c r="P38" s="11"/>
    </row>
    <row r="39" ht="48" customHeight="1" spans="1:16">
      <c r="A39" s="11">
        <f>COUNT($A$2:A38)+1</f>
        <v>32</v>
      </c>
      <c r="B39" s="11" t="s">
        <v>58</v>
      </c>
      <c r="C39" s="11" t="s">
        <v>93</v>
      </c>
      <c r="D39" s="11" t="s">
        <v>104</v>
      </c>
      <c r="E39" s="11" t="s">
        <v>105</v>
      </c>
      <c r="F39" s="11" t="s">
        <v>28</v>
      </c>
      <c r="G39" s="11"/>
      <c r="H39" s="11"/>
      <c r="I39" s="11"/>
      <c r="J39" s="11"/>
      <c r="K39" s="11"/>
      <c r="L39" s="11">
        <v>50</v>
      </c>
      <c r="M39" s="11">
        <v>10</v>
      </c>
      <c r="N39" s="11" t="s">
        <v>32</v>
      </c>
      <c r="O39" s="11">
        <f t="shared" si="2"/>
        <v>10</v>
      </c>
      <c r="P39" s="11" t="s">
        <v>50</v>
      </c>
    </row>
    <row r="40" ht="48" customHeight="1" spans="1:16">
      <c r="A40" s="11">
        <f>COUNT($A$2:A39)+1</f>
        <v>33</v>
      </c>
      <c r="B40" s="11" t="s">
        <v>58</v>
      </c>
      <c r="C40" s="11" t="s">
        <v>93</v>
      </c>
      <c r="D40" s="11" t="s">
        <v>106</v>
      </c>
      <c r="E40" s="11" t="s">
        <v>107</v>
      </c>
      <c r="F40" s="11" t="s">
        <v>28</v>
      </c>
      <c r="G40" s="11"/>
      <c r="H40" s="11"/>
      <c r="I40" s="11"/>
      <c r="J40" s="11"/>
      <c r="K40" s="11"/>
      <c r="L40" s="11">
        <v>200</v>
      </c>
      <c r="M40" s="11">
        <v>60</v>
      </c>
      <c r="N40" s="11" t="s">
        <v>108</v>
      </c>
      <c r="O40" s="11">
        <f t="shared" si="2"/>
        <v>60</v>
      </c>
      <c r="P40" s="11"/>
    </row>
    <row r="41" ht="48" customHeight="1" spans="1:16">
      <c r="A41" s="11">
        <f>COUNT($A$2:A40)+1</f>
        <v>34</v>
      </c>
      <c r="B41" s="11" t="s">
        <v>58</v>
      </c>
      <c r="C41" s="11" t="s">
        <v>93</v>
      </c>
      <c r="D41" s="11" t="s">
        <v>109</v>
      </c>
      <c r="E41" s="11" t="s">
        <v>110</v>
      </c>
      <c r="F41" s="11" t="s">
        <v>28</v>
      </c>
      <c r="G41" s="11"/>
      <c r="H41" s="11"/>
      <c r="I41" s="11"/>
      <c r="J41" s="11"/>
      <c r="K41" s="11"/>
      <c r="L41" s="11">
        <v>300</v>
      </c>
      <c r="M41" s="11">
        <v>80</v>
      </c>
      <c r="N41" s="11" t="s">
        <v>111</v>
      </c>
      <c r="O41" s="11">
        <f t="shared" si="2"/>
        <v>80</v>
      </c>
      <c r="P41" s="11" t="s">
        <v>112</v>
      </c>
    </row>
    <row r="42" ht="48" customHeight="1" spans="1:16">
      <c r="A42" s="11">
        <f>COUNT($A$2:A41)+1</f>
        <v>35</v>
      </c>
      <c r="B42" s="11" t="s">
        <v>58</v>
      </c>
      <c r="C42" s="11" t="s">
        <v>93</v>
      </c>
      <c r="D42" s="11" t="s">
        <v>24</v>
      </c>
      <c r="E42" s="11" t="s">
        <v>113</v>
      </c>
      <c r="F42" s="11" t="s">
        <v>28</v>
      </c>
      <c r="G42" s="11"/>
      <c r="H42" s="11"/>
      <c r="I42" s="11"/>
      <c r="J42" s="11"/>
      <c r="K42" s="11"/>
      <c r="L42" s="11">
        <v>200</v>
      </c>
      <c r="M42" s="11">
        <v>60</v>
      </c>
      <c r="N42" s="11" t="s">
        <v>32</v>
      </c>
      <c r="O42" s="11">
        <f t="shared" si="2"/>
        <v>60</v>
      </c>
      <c r="P42" s="11"/>
    </row>
    <row r="43" ht="48" customHeight="1" spans="1:16">
      <c r="A43" s="11">
        <f>COUNT($A$2:A42)+1</f>
        <v>36</v>
      </c>
      <c r="B43" s="11" t="s">
        <v>58</v>
      </c>
      <c r="C43" s="11" t="s">
        <v>93</v>
      </c>
      <c r="D43" s="11" t="s">
        <v>114</v>
      </c>
      <c r="E43" s="11" t="s">
        <v>115</v>
      </c>
      <c r="F43" s="11" t="s">
        <v>28</v>
      </c>
      <c r="G43" s="11"/>
      <c r="H43" s="11"/>
      <c r="I43" s="11"/>
      <c r="J43" s="11"/>
      <c r="K43" s="11"/>
      <c r="L43" s="11">
        <v>200</v>
      </c>
      <c r="M43" s="11">
        <v>60</v>
      </c>
      <c r="N43" s="11" t="s">
        <v>116</v>
      </c>
      <c r="O43" s="11">
        <f t="shared" si="2"/>
        <v>60</v>
      </c>
      <c r="P43" s="11"/>
    </row>
    <row r="44" ht="48" customHeight="1" spans="1:16">
      <c r="A44" s="11">
        <f>COUNT($A$2:A43)+1</f>
        <v>37</v>
      </c>
      <c r="B44" s="11" t="s">
        <v>58</v>
      </c>
      <c r="C44" s="11" t="s">
        <v>93</v>
      </c>
      <c r="D44" s="11" t="s">
        <v>117</v>
      </c>
      <c r="E44" s="11" t="s">
        <v>118</v>
      </c>
      <c r="F44" s="11" t="s">
        <v>28</v>
      </c>
      <c r="G44" s="11"/>
      <c r="H44" s="11"/>
      <c r="I44" s="11"/>
      <c r="J44" s="11"/>
      <c r="K44" s="11"/>
      <c r="L44" s="11">
        <v>200</v>
      </c>
      <c r="M44" s="11">
        <v>60</v>
      </c>
      <c r="N44" s="11" t="s">
        <v>119</v>
      </c>
      <c r="O44" s="11">
        <f t="shared" si="2"/>
        <v>60</v>
      </c>
      <c r="P44" s="11"/>
    </row>
    <row r="45" ht="48" customHeight="1" spans="1:16">
      <c r="A45" s="11">
        <f>COUNT($A$2:A44)+1</f>
        <v>38</v>
      </c>
      <c r="B45" s="12" t="s">
        <v>58</v>
      </c>
      <c r="C45" s="12" t="s">
        <v>93</v>
      </c>
      <c r="D45" s="12" t="s">
        <v>99</v>
      </c>
      <c r="E45" s="12" t="s">
        <v>120</v>
      </c>
      <c r="F45" s="12" t="s">
        <v>31</v>
      </c>
      <c r="G45" s="11">
        <v>0</v>
      </c>
      <c r="H45" s="11">
        <v>300</v>
      </c>
      <c r="I45" s="11">
        <f>G45-H45</f>
        <v>-300</v>
      </c>
      <c r="J45" s="11" t="s">
        <v>121</v>
      </c>
      <c r="K45" s="11"/>
      <c r="L45" s="11"/>
      <c r="M45" s="11"/>
      <c r="N45" s="11"/>
      <c r="O45" s="11">
        <f t="shared" si="2"/>
        <v>-300</v>
      </c>
      <c r="P45" s="11"/>
    </row>
    <row r="46" ht="48" customHeight="1" spans="1:16">
      <c r="A46" s="11">
        <f>COUNT($A$2:A45)+1</f>
        <v>39</v>
      </c>
      <c r="B46" s="12" t="s">
        <v>58</v>
      </c>
      <c r="C46" s="12" t="s">
        <v>93</v>
      </c>
      <c r="D46" s="12" t="s">
        <v>99</v>
      </c>
      <c r="E46" s="12" t="s">
        <v>122</v>
      </c>
      <c r="F46" s="12" t="s">
        <v>28</v>
      </c>
      <c r="G46" s="11">
        <v>200</v>
      </c>
      <c r="H46" s="11">
        <v>200</v>
      </c>
      <c r="I46" s="11">
        <f>G46-H46</f>
        <v>0</v>
      </c>
      <c r="J46" s="11" t="s">
        <v>123</v>
      </c>
      <c r="K46" s="11"/>
      <c r="L46" s="11"/>
      <c r="M46" s="11"/>
      <c r="N46" s="11"/>
      <c r="O46" s="11">
        <f t="shared" si="2"/>
        <v>0</v>
      </c>
      <c r="P46" s="11"/>
    </row>
    <row r="47" ht="48" customHeight="1" spans="1:16">
      <c r="A47" s="11">
        <f>COUNT($A$2:A46)+1</f>
        <v>40</v>
      </c>
      <c r="B47" s="11" t="s">
        <v>58</v>
      </c>
      <c r="C47" s="11" t="s">
        <v>124</v>
      </c>
      <c r="D47" s="11" t="s">
        <v>125</v>
      </c>
      <c r="E47" s="11" t="s">
        <v>126</v>
      </c>
      <c r="F47" s="11" t="s">
        <v>28</v>
      </c>
      <c r="G47" s="11"/>
      <c r="H47" s="11"/>
      <c r="I47" s="11"/>
      <c r="J47" s="11"/>
      <c r="K47" s="11"/>
      <c r="L47" s="11">
        <v>50</v>
      </c>
      <c r="M47" s="11">
        <v>10</v>
      </c>
      <c r="N47" s="11" t="s">
        <v>127</v>
      </c>
      <c r="O47" s="11">
        <f t="shared" si="2"/>
        <v>10</v>
      </c>
      <c r="P47" s="11" t="s">
        <v>50</v>
      </c>
    </row>
    <row r="48" ht="48" customHeight="1" spans="1:16">
      <c r="A48" s="11">
        <f>COUNT($A$2:A47)+1</f>
        <v>41</v>
      </c>
      <c r="B48" s="12" t="s">
        <v>58</v>
      </c>
      <c r="C48" s="12" t="s">
        <v>124</v>
      </c>
      <c r="D48" s="12" t="s">
        <v>128</v>
      </c>
      <c r="E48" s="12" t="s">
        <v>129</v>
      </c>
      <c r="F48" s="12" t="s">
        <v>31</v>
      </c>
      <c r="G48" s="11">
        <v>400</v>
      </c>
      <c r="H48" s="11">
        <v>300</v>
      </c>
      <c r="I48" s="11">
        <f>G48-H48</f>
        <v>100</v>
      </c>
      <c r="J48" s="11" t="s">
        <v>130</v>
      </c>
      <c r="K48" s="11"/>
      <c r="L48" s="11"/>
      <c r="M48" s="11"/>
      <c r="N48" s="11"/>
      <c r="O48" s="11">
        <f t="shared" si="2"/>
        <v>100</v>
      </c>
      <c r="P48" s="11"/>
    </row>
    <row r="49" ht="48" customHeight="1" spans="1:16">
      <c r="A49" s="11">
        <f>COUNT($A$2:A48)+1</f>
        <v>42</v>
      </c>
      <c r="B49" s="12" t="s">
        <v>58</v>
      </c>
      <c r="C49" s="12" t="s">
        <v>131</v>
      </c>
      <c r="D49" s="12" t="s">
        <v>132</v>
      </c>
      <c r="E49" s="12" t="s">
        <v>133</v>
      </c>
      <c r="F49" s="12" t="s">
        <v>28</v>
      </c>
      <c r="G49" s="11">
        <v>200</v>
      </c>
      <c r="H49" s="11">
        <v>200</v>
      </c>
      <c r="I49" s="11">
        <f>G49-H49</f>
        <v>0</v>
      </c>
      <c r="J49" s="11" t="s">
        <v>134</v>
      </c>
      <c r="K49" s="11"/>
      <c r="L49" s="11"/>
      <c r="M49" s="11"/>
      <c r="N49" s="11"/>
      <c r="O49" s="11">
        <f t="shared" si="2"/>
        <v>0</v>
      </c>
      <c r="P49" s="11"/>
    </row>
    <row r="50" ht="48" customHeight="1" spans="1:16">
      <c r="A50" s="11">
        <f>COUNT($A$2:A49)+1</f>
        <v>43</v>
      </c>
      <c r="B50" s="11" t="s">
        <v>58</v>
      </c>
      <c r="C50" s="11" t="s">
        <v>135</v>
      </c>
      <c r="D50" s="11" t="s">
        <v>136</v>
      </c>
      <c r="E50" s="11" t="s">
        <v>137</v>
      </c>
      <c r="F50" s="11" t="s">
        <v>31</v>
      </c>
      <c r="G50" s="11"/>
      <c r="H50" s="11"/>
      <c r="I50" s="11"/>
      <c r="J50" s="11"/>
      <c r="K50" s="11"/>
      <c r="L50" s="11">
        <v>400</v>
      </c>
      <c r="M50" s="11">
        <v>120</v>
      </c>
      <c r="N50" s="11" t="s">
        <v>138</v>
      </c>
      <c r="O50" s="11">
        <f t="shared" si="2"/>
        <v>120</v>
      </c>
      <c r="P50" s="11"/>
    </row>
    <row r="51" ht="48" customHeight="1" spans="1:16">
      <c r="A51" s="11">
        <f>COUNT($A$2:A50)+1</f>
        <v>44</v>
      </c>
      <c r="B51" s="11" t="s">
        <v>58</v>
      </c>
      <c r="C51" s="11" t="s">
        <v>135</v>
      </c>
      <c r="D51" s="11" t="s">
        <v>139</v>
      </c>
      <c r="E51" s="11" t="s">
        <v>140</v>
      </c>
      <c r="F51" s="11" t="s">
        <v>28</v>
      </c>
      <c r="G51" s="11"/>
      <c r="H51" s="11"/>
      <c r="I51" s="11"/>
      <c r="J51" s="11"/>
      <c r="K51" s="11"/>
      <c r="L51" s="11">
        <v>200</v>
      </c>
      <c r="M51" s="11">
        <v>60</v>
      </c>
      <c r="N51" s="11" t="s">
        <v>32</v>
      </c>
      <c r="O51" s="11">
        <f t="shared" si="2"/>
        <v>60</v>
      </c>
      <c r="P51" s="11"/>
    </row>
    <row r="52" s="1" customFormat="1" ht="48" customHeight="1" spans="1:16">
      <c r="A52" s="13"/>
      <c r="B52" s="13"/>
      <c r="C52" s="13"/>
      <c r="D52" s="13"/>
      <c r="E52" s="13" t="s">
        <v>141</v>
      </c>
      <c r="F52" s="13"/>
      <c r="G52" s="13">
        <f>SUM(G53:G55)</f>
        <v>0</v>
      </c>
      <c r="H52" s="13">
        <f>SUM(H53:H55)</f>
        <v>0</v>
      </c>
      <c r="I52" s="13">
        <f>SUM(I53:I55)</f>
        <v>0</v>
      </c>
      <c r="J52" s="13"/>
      <c r="K52" s="13"/>
      <c r="L52" s="13">
        <f>SUM(L53:L55)</f>
        <v>600</v>
      </c>
      <c r="M52" s="13">
        <f>SUM(M53:M55)</f>
        <v>180</v>
      </c>
      <c r="N52" s="13"/>
      <c r="O52" s="13">
        <f>SUM(O53:O55)</f>
        <v>180</v>
      </c>
      <c r="P52" s="13"/>
    </row>
    <row r="53" ht="48" customHeight="1" spans="1:16">
      <c r="A53" s="11">
        <f>COUNT($A$2:A52)+1</f>
        <v>45</v>
      </c>
      <c r="B53" s="11" t="s">
        <v>142</v>
      </c>
      <c r="C53" s="11" t="s">
        <v>143</v>
      </c>
      <c r="D53" s="11" t="s">
        <v>60</v>
      </c>
      <c r="E53" s="11" t="s">
        <v>144</v>
      </c>
      <c r="F53" s="11" t="s">
        <v>28</v>
      </c>
      <c r="G53" s="11"/>
      <c r="H53" s="11"/>
      <c r="I53" s="11"/>
      <c r="J53" s="11"/>
      <c r="K53" s="11"/>
      <c r="L53" s="11">
        <v>200</v>
      </c>
      <c r="M53" s="11">
        <v>60</v>
      </c>
      <c r="N53" s="11" t="s">
        <v>145</v>
      </c>
      <c r="O53" s="11">
        <f>I53+M53</f>
        <v>60</v>
      </c>
      <c r="P53" s="11"/>
    </row>
    <row r="54" ht="48" customHeight="1" spans="1:16">
      <c r="A54" s="11">
        <f>COUNT($A$2:A53)+1</f>
        <v>46</v>
      </c>
      <c r="B54" s="11" t="s">
        <v>142</v>
      </c>
      <c r="C54" s="11" t="s">
        <v>143</v>
      </c>
      <c r="D54" s="11" t="s">
        <v>60</v>
      </c>
      <c r="E54" s="11" t="s">
        <v>144</v>
      </c>
      <c r="F54" s="11" t="s">
        <v>28</v>
      </c>
      <c r="G54" s="11"/>
      <c r="H54" s="11"/>
      <c r="I54" s="11"/>
      <c r="J54" s="11"/>
      <c r="K54" s="11"/>
      <c r="L54" s="11">
        <v>200</v>
      </c>
      <c r="M54" s="11">
        <v>60</v>
      </c>
      <c r="N54" s="11" t="s">
        <v>32</v>
      </c>
      <c r="O54" s="11">
        <f>I54+M54</f>
        <v>60</v>
      </c>
      <c r="P54" s="11"/>
    </row>
    <row r="55" ht="48" customHeight="1" spans="1:16">
      <c r="A55" s="11">
        <f>COUNT($A$2:A54)+1</f>
        <v>47</v>
      </c>
      <c r="B55" s="11" t="s">
        <v>142</v>
      </c>
      <c r="C55" s="11" t="s">
        <v>143</v>
      </c>
      <c r="D55" s="11" t="s">
        <v>60</v>
      </c>
      <c r="E55" s="11" t="s">
        <v>146</v>
      </c>
      <c r="F55" s="11" t="s">
        <v>28</v>
      </c>
      <c r="G55" s="11"/>
      <c r="H55" s="11"/>
      <c r="I55" s="11"/>
      <c r="J55" s="11"/>
      <c r="K55" s="11"/>
      <c r="L55" s="11">
        <v>200</v>
      </c>
      <c r="M55" s="11">
        <v>60</v>
      </c>
      <c r="N55" s="11" t="s">
        <v>147</v>
      </c>
      <c r="O55" s="11">
        <f>I55+M55</f>
        <v>60</v>
      </c>
      <c r="P55" s="11"/>
    </row>
    <row r="56" s="1" customFormat="1" ht="48" customHeight="1" spans="1:16">
      <c r="A56" s="13"/>
      <c r="B56" s="13"/>
      <c r="C56" s="13"/>
      <c r="D56" s="13"/>
      <c r="E56" s="13" t="s">
        <v>148</v>
      </c>
      <c r="F56" s="13"/>
      <c r="G56" s="13">
        <f>SUM(G57:G60)</f>
        <v>0</v>
      </c>
      <c r="H56" s="13">
        <f>SUM(H57:H60)</f>
        <v>0</v>
      </c>
      <c r="I56" s="13">
        <f>SUM(I57:I60)</f>
        <v>0</v>
      </c>
      <c r="J56" s="13"/>
      <c r="K56" s="13"/>
      <c r="L56" s="13">
        <f>SUM(L57:L60)</f>
        <v>484</v>
      </c>
      <c r="M56" s="13">
        <f>SUM(M57:M60)</f>
        <v>140</v>
      </c>
      <c r="N56" s="13"/>
      <c r="O56" s="13">
        <f>SUM(O57:O60)</f>
        <v>140</v>
      </c>
      <c r="P56" s="13"/>
    </row>
    <row r="57" ht="48" customHeight="1" spans="1:16">
      <c r="A57" s="11">
        <f>COUNT($A$2:A56)+1</f>
        <v>48</v>
      </c>
      <c r="B57" s="11" t="s">
        <v>149</v>
      </c>
      <c r="C57" s="11" t="s">
        <v>150</v>
      </c>
      <c r="D57" s="11" t="s">
        <v>60</v>
      </c>
      <c r="E57" s="11" t="s">
        <v>151</v>
      </c>
      <c r="F57" s="11" t="s">
        <v>26</v>
      </c>
      <c r="G57" s="11"/>
      <c r="H57" s="11"/>
      <c r="I57" s="11"/>
      <c r="J57" s="11"/>
      <c r="K57" s="11">
        <v>130</v>
      </c>
      <c r="L57" s="11">
        <v>39</v>
      </c>
      <c r="M57" s="11">
        <v>10</v>
      </c>
      <c r="N57" s="11" t="s">
        <v>152</v>
      </c>
      <c r="O57" s="11">
        <f>I57+M57</f>
        <v>10</v>
      </c>
      <c r="P57" s="11"/>
    </row>
    <row r="58" ht="48" customHeight="1" spans="1:16">
      <c r="A58" s="11">
        <f>COUNT($A$2:A57)+1</f>
        <v>49</v>
      </c>
      <c r="B58" s="11" t="s">
        <v>149</v>
      </c>
      <c r="C58" s="11" t="s">
        <v>150</v>
      </c>
      <c r="D58" s="11" t="s">
        <v>60</v>
      </c>
      <c r="E58" s="11" t="s">
        <v>151</v>
      </c>
      <c r="F58" s="11" t="s">
        <v>26</v>
      </c>
      <c r="G58" s="11"/>
      <c r="H58" s="11"/>
      <c r="I58" s="11"/>
      <c r="J58" s="11"/>
      <c r="K58" s="11">
        <v>150</v>
      </c>
      <c r="L58" s="11">
        <v>45</v>
      </c>
      <c r="M58" s="11">
        <v>10</v>
      </c>
      <c r="N58" s="11" t="s">
        <v>153</v>
      </c>
      <c r="O58" s="11">
        <f>I58+M58</f>
        <v>10</v>
      </c>
      <c r="P58" s="11"/>
    </row>
    <row r="59" ht="48" customHeight="1" spans="1:16">
      <c r="A59" s="11">
        <f>COUNT($A$2:A58)+1</f>
        <v>50</v>
      </c>
      <c r="B59" s="11" t="s">
        <v>149</v>
      </c>
      <c r="C59" s="11" t="s">
        <v>154</v>
      </c>
      <c r="D59" s="11" t="s">
        <v>155</v>
      </c>
      <c r="E59" s="11" t="s">
        <v>156</v>
      </c>
      <c r="F59" s="11" t="s">
        <v>28</v>
      </c>
      <c r="G59" s="11"/>
      <c r="H59" s="11"/>
      <c r="I59" s="11"/>
      <c r="J59" s="11"/>
      <c r="K59" s="11"/>
      <c r="L59" s="11">
        <v>200</v>
      </c>
      <c r="M59" s="11">
        <v>60</v>
      </c>
      <c r="N59" s="11" t="s">
        <v>157</v>
      </c>
      <c r="O59" s="11">
        <f>I59+M59</f>
        <v>60</v>
      </c>
      <c r="P59" s="11"/>
    </row>
    <row r="60" ht="48" customHeight="1" spans="1:16">
      <c r="A60" s="11">
        <f>COUNT($A$2:A59)+1</f>
        <v>51</v>
      </c>
      <c r="B60" s="11" t="s">
        <v>149</v>
      </c>
      <c r="C60" s="11" t="s">
        <v>158</v>
      </c>
      <c r="D60" s="11" t="s">
        <v>159</v>
      </c>
      <c r="E60" s="11" t="s">
        <v>160</v>
      </c>
      <c r="F60" s="11" t="s">
        <v>28</v>
      </c>
      <c r="G60" s="11"/>
      <c r="H60" s="11"/>
      <c r="I60" s="11"/>
      <c r="J60" s="11"/>
      <c r="K60" s="11"/>
      <c r="L60" s="11">
        <v>200</v>
      </c>
      <c r="M60" s="11">
        <v>60</v>
      </c>
      <c r="N60" s="11" t="s">
        <v>32</v>
      </c>
      <c r="O60" s="11">
        <f>I60+M60</f>
        <v>60</v>
      </c>
      <c r="P60" s="15" t="s">
        <v>161</v>
      </c>
    </row>
    <row r="61" s="1" customFormat="1" ht="48" customHeight="1" spans="1:16">
      <c r="A61" s="13"/>
      <c r="B61" s="13"/>
      <c r="C61" s="13"/>
      <c r="D61" s="13"/>
      <c r="E61" s="13" t="s">
        <v>162</v>
      </c>
      <c r="F61" s="13"/>
      <c r="G61" s="13">
        <f>SUM(G62:G63)</f>
        <v>0</v>
      </c>
      <c r="H61" s="13">
        <f>SUM(H62:H63)</f>
        <v>0</v>
      </c>
      <c r="I61" s="13">
        <f>SUM(I62:I63)</f>
        <v>0</v>
      </c>
      <c r="J61" s="13"/>
      <c r="K61" s="13"/>
      <c r="L61" s="13">
        <f>SUM(L62:L63)</f>
        <v>600</v>
      </c>
      <c r="M61" s="13">
        <f>SUM(M62:M63)</f>
        <v>180</v>
      </c>
      <c r="N61" s="13"/>
      <c r="O61" s="13">
        <f>SUM(O62:O63)</f>
        <v>180</v>
      </c>
      <c r="P61" s="13"/>
    </row>
    <row r="62" ht="48" customHeight="1" spans="1:16">
      <c r="A62" s="11">
        <f>COUNT($A$2:A61)+1</f>
        <v>52</v>
      </c>
      <c r="B62" s="11" t="s">
        <v>163</v>
      </c>
      <c r="C62" s="11" t="s">
        <v>164</v>
      </c>
      <c r="D62" s="11" t="s">
        <v>165</v>
      </c>
      <c r="E62" s="11" t="s">
        <v>166</v>
      </c>
      <c r="F62" s="11" t="s">
        <v>31</v>
      </c>
      <c r="G62" s="11"/>
      <c r="H62" s="11"/>
      <c r="I62" s="11"/>
      <c r="J62" s="11"/>
      <c r="K62" s="11"/>
      <c r="L62" s="11">
        <v>400</v>
      </c>
      <c r="M62" s="11">
        <v>120</v>
      </c>
      <c r="N62" s="11" t="s">
        <v>167</v>
      </c>
      <c r="O62" s="11">
        <f>I62+M62</f>
        <v>120</v>
      </c>
      <c r="P62" s="11"/>
    </row>
    <row r="63" ht="48" customHeight="1" spans="1:16">
      <c r="A63" s="11">
        <f>COUNT($A$2:A62)+1</f>
        <v>53</v>
      </c>
      <c r="B63" s="11" t="s">
        <v>163</v>
      </c>
      <c r="C63" s="11" t="s">
        <v>164</v>
      </c>
      <c r="D63" s="11" t="s">
        <v>165</v>
      </c>
      <c r="E63" s="11" t="s">
        <v>166</v>
      </c>
      <c r="F63" s="11" t="s">
        <v>28</v>
      </c>
      <c r="G63" s="11"/>
      <c r="H63" s="11"/>
      <c r="I63" s="11"/>
      <c r="J63" s="11"/>
      <c r="K63" s="11"/>
      <c r="L63" s="11">
        <v>200</v>
      </c>
      <c r="M63" s="11">
        <v>60</v>
      </c>
      <c r="N63" s="11" t="s">
        <v>168</v>
      </c>
      <c r="O63" s="11">
        <f>I63+M63</f>
        <v>60</v>
      </c>
      <c r="P63" s="11"/>
    </row>
  </sheetData>
  <autoFilter ref="A4:P63">
    <extLst/>
  </autoFilter>
  <mergeCells count="11">
    <mergeCell ref="A2:P2"/>
    <mergeCell ref="G3:J3"/>
    <mergeCell ref="K3:N3"/>
    <mergeCell ref="A3:A4"/>
    <mergeCell ref="B3:B4"/>
    <mergeCell ref="C3:C4"/>
    <mergeCell ref="D3:D4"/>
    <mergeCell ref="E3:E4"/>
    <mergeCell ref="F3:F4"/>
    <mergeCell ref="O3:O4"/>
    <mergeCell ref="P3:P4"/>
  </mergeCells>
  <pageMargins left="0.751388888888889" right="0.751388888888889" top="1" bottom="1" header="0.5" footer="0.5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2022申报立项2023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Lenovo-ctw</cp:lastModifiedBy>
  <dcterms:created xsi:type="dcterms:W3CDTF">2022-05-12T07:51:00Z</dcterms:created>
  <dcterms:modified xsi:type="dcterms:W3CDTF">2022-08-25T09:14:21Z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6EBF89599E3A402EACBEACED92585BA1</vt:lpwstr>
  </property>
  <property fmtid="{D5CDD505-2E9C-101B-9397-08002B2CF9AE}" pid="3" name="KSOProductBuildVer">
    <vt:lpwstr>2052-11.1.0.12313</vt:lpwstr>
  </property>
</Properties>
</file>