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45" windowHeight="11925" firstSheet="1"/>
  </bookViews>
  <sheets>
    <sheet name="2024年申请" sheetId="1" r:id="rId1"/>
    <sheet name="2023年暂缓拨付" sheetId="2" r:id="rId2"/>
  </sheets>
  <definedNames>
    <definedName name="_xlnm._FilterDatabase" localSheetId="0" hidden="1">'2024年申请'!$A$2:$K$759</definedName>
    <definedName name="_xlnm._FilterDatabase" localSheetId="1" hidden="1">'2023年暂缓拨付'!$A$2:$O$84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<sst xmlns="http://schemas.openxmlformats.org/spreadsheetml/2006/main" count="2352" uniqueCount="1854">
  <si>
    <r>
      <rPr>
        <sz val="16"/>
        <rFont val="Times New Roman"/>
        <charset val="134"/>
      </rPr>
      <t>2024</t>
    </r>
    <r>
      <rPr>
        <sz val="16"/>
        <rFont val="方正小标宋简体"/>
        <charset val="134"/>
      </rPr>
      <t>年贵州省充电基础设施奖补资金申请项目表</t>
    </r>
  </si>
  <si>
    <t>序号</t>
  </si>
  <si>
    <t>项目业主</t>
  </si>
  <si>
    <t>项目名称</t>
  </si>
  <si>
    <t>项目地址</t>
  </si>
  <si>
    <t>项目规模（直流，千瓦）</t>
  </si>
  <si>
    <t>充电设施数量（个）</t>
  </si>
  <si>
    <t>项目规模（交流，千瓦）</t>
  </si>
  <si>
    <t>申报奖补金额（万元）</t>
  </si>
  <si>
    <t>审核情况</t>
  </si>
  <si>
    <t>拟奖补金额(万元)</t>
  </si>
  <si>
    <t>合计</t>
  </si>
  <si>
    <t>第一批拨付</t>
  </si>
  <si>
    <t>贵阳市</t>
  </si>
  <si>
    <t>南明区</t>
  </si>
  <si>
    <r>
      <rPr>
        <sz val="10"/>
        <rFont val="仿宋_GB2312"/>
        <charset val="134"/>
      </rPr>
      <t>贵州寰球新能源有限公司</t>
    </r>
  </si>
  <si>
    <r>
      <rPr>
        <sz val="10"/>
        <rFont val="仿宋_GB2312"/>
        <charset val="134"/>
      </rPr>
      <t>环球超充太慈桥新能源充电站</t>
    </r>
  </si>
  <si>
    <r>
      <rPr>
        <sz val="10"/>
        <rFont val="仿宋_GB2312"/>
        <charset val="134"/>
      </rPr>
      <t>贵阳市南明区湘雅街道办事处惠农巷贵黄大道前段</t>
    </r>
    <r>
      <rPr>
        <sz val="10"/>
        <rFont val="Times New Roman"/>
        <charset val="134"/>
      </rPr>
      <t>31</t>
    </r>
    <r>
      <rPr>
        <sz val="10"/>
        <rFont val="仿宋_GB2312"/>
        <charset val="134"/>
      </rPr>
      <t>号众福家园</t>
    </r>
    <r>
      <rPr>
        <sz val="10"/>
        <rFont val="Times New Roman"/>
        <charset val="134"/>
      </rPr>
      <t>FS3</t>
    </r>
    <r>
      <rPr>
        <sz val="10"/>
        <rFont val="仿宋_GB2312"/>
        <charset val="134"/>
      </rPr>
      <t>号场地</t>
    </r>
  </si>
  <si>
    <r>
      <rPr>
        <sz val="10"/>
        <rFont val="仿宋_GB2312"/>
        <charset val="134"/>
      </rPr>
      <t>贵州黔之星新能源有限公司</t>
    </r>
  </si>
  <si>
    <r>
      <rPr>
        <sz val="10"/>
        <rFont val="仿宋_GB2312"/>
        <charset val="134"/>
      </rPr>
      <t>贵阳南明区沙冲路特种变压器厂充电站</t>
    </r>
  </si>
  <si>
    <r>
      <rPr>
        <sz val="10"/>
        <rFont val="仿宋_GB2312"/>
        <charset val="134"/>
      </rPr>
      <t>贵州省贵阳市南明区沙冲路特种变压器厂厂房内</t>
    </r>
  </si>
  <si>
    <r>
      <rPr>
        <sz val="10"/>
        <rFont val="仿宋_GB2312"/>
        <charset val="134"/>
      </rPr>
      <t>贵州中能时代能源有限公司</t>
    </r>
  </si>
  <si>
    <r>
      <rPr>
        <sz val="10"/>
        <rFont val="仿宋_GB2312"/>
        <charset val="134"/>
      </rPr>
      <t>南明区中曹司上坝路体育馆充电站建设</t>
    </r>
  </si>
  <si>
    <r>
      <rPr>
        <sz val="10"/>
        <rFont val="仿宋_GB2312"/>
        <charset val="134"/>
      </rPr>
      <t>贵州市南明区上坝路</t>
    </r>
    <r>
      <rPr>
        <sz val="10"/>
        <rFont val="Times New Roman"/>
        <charset val="134"/>
      </rPr>
      <t>1</t>
    </r>
    <r>
      <rPr>
        <sz val="10"/>
        <rFont val="仿宋_GB2312"/>
        <charset val="134"/>
      </rPr>
      <t>号体育馆旁</t>
    </r>
  </si>
  <si>
    <r>
      <rPr>
        <sz val="10"/>
        <rFont val="仿宋_GB2312"/>
        <charset val="134"/>
      </rPr>
      <t>贵州合鑫新能源科技有限公司</t>
    </r>
  </si>
  <si>
    <r>
      <rPr>
        <sz val="10"/>
        <rFont val="仿宋_GB2312"/>
        <charset val="134"/>
      </rPr>
      <t>合鑫二戈寨赖头冲充电站</t>
    </r>
  </si>
  <si>
    <r>
      <rPr>
        <sz val="10"/>
        <rFont val="仿宋_GB2312"/>
        <charset val="134"/>
      </rPr>
      <t>贵阳市南明区二戈寨赖头冲小区</t>
    </r>
  </si>
  <si>
    <r>
      <rPr>
        <sz val="10"/>
        <rFont val="仿宋_GB2312"/>
        <charset val="134"/>
      </rPr>
      <t>贵阳三朵鲜科技有限公司</t>
    </r>
  </si>
  <si>
    <r>
      <rPr>
        <sz val="10"/>
        <rFont val="仿宋_GB2312"/>
        <charset val="134"/>
      </rPr>
      <t>金色充充渔樵站</t>
    </r>
  </si>
  <si>
    <r>
      <rPr>
        <sz val="10"/>
        <rFont val="仿宋_GB2312"/>
        <charset val="134"/>
      </rPr>
      <t>贵阳市南明区富源中路</t>
    </r>
    <r>
      <rPr>
        <sz val="10"/>
        <rFont val="Times New Roman"/>
        <charset val="134"/>
      </rPr>
      <t>197</t>
    </r>
    <r>
      <rPr>
        <sz val="10"/>
        <rFont val="仿宋_GB2312"/>
        <charset val="134"/>
      </rPr>
      <t>号渔樵水产品配送中心</t>
    </r>
    <r>
      <rPr>
        <sz val="10"/>
        <rFont val="Times New Roman"/>
        <charset val="134"/>
      </rPr>
      <t>5</t>
    </r>
    <r>
      <rPr>
        <sz val="10"/>
        <rFont val="仿宋_GB2312"/>
        <charset val="134"/>
      </rPr>
      <t>楼</t>
    </r>
  </si>
  <si>
    <r>
      <rPr>
        <sz val="10"/>
        <rFont val="仿宋_GB2312"/>
        <charset val="134"/>
      </rPr>
      <t>金色充充青年路站</t>
    </r>
  </si>
  <si>
    <r>
      <rPr>
        <sz val="10"/>
        <rFont val="仿宋_GB2312"/>
        <charset val="134"/>
      </rPr>
      <t>贵阳市南明区青年路</t>
    </r>
    <r>
      <rPr>
        <sz val="10"/>
        <rFont val="Times New Roman"/>
        <charset val="134"/>
      </rPr>
      <t>28</t>
    </r>
    <r>
      <rPr>
        <sz val="10"/>
        <rFont val="仿宋_GB2312"/>
        <charset val="134"/>
      </rPr>
      <t>号《青年里》场地</t>
    </r>
  </si>
  <si>
    <r>
      <rPr>
        <sz val="10"/>
        <rFont val="仿宋_GB2312"/>
        <charset val="134"/>
      </rPr>
      <t>贵州整合新能源科技有限公司</t>
    </r>
  </si>
  <si>
    <r>
      <rPr>
        <sz val="10"/>
        <rFont val="仿宋_GB2312"/>
        <charset val="134"/>
      </rPr>
      <t>澜山壹号新能源充电站项目</t>
    </r>
  </si>
  <si>
    <r>
      <rPr>
        <sz val="10"/>
        <rFont val="仿宋_GB2312"/>
        <charset val="134"/>
      </rPr>
      <t>油榨街澜山壹号小区负一楼</t>
    </r>
  </si>
  <si>
    <r>
      <rPr>
        <sz val="10"/>
        <rFont val="仿宋_GB2312"/>
        <charset val="134"/>
      </rPr>
      <t>铁运巷整合新能源充电站</t>
    </r>
  </si>
  <si>
    <r>
      <rPr>
        <sz val="10"/>
        <rFont val="仿宋_GB2312"/>
        <charset val="134"/>
      </rPr>
      <t>遵义中路人民大道桥下</t>
    </r>
  </si>
  <si>
    <r>
      <rPr>
        <sz val="10"/>
        <rFont val="仿宋_GB2312"/>
        <charset val="134"/>
      </rPr>
      <t>裕阳大厦新能源充电站</t>
    </r>
  </si>
  <si>
    <r>
      <rPr>
        <sz val="10"/>
        <rFont val="仿宋_GB2312"/>
        <charset val="134"/>
      </rPr>
      <t>兴关路裕阳大厦负二楼</t>
    </r>
  </si>
  <si>
    <r>
      <rPr>
        <sz val="10"/>
        <rFont val="仿宋_GB2312"/>
        <charset val="134"/>
      </rPr>
      <t>贵州捷畅新能源科技有限公司</t>
    </r>
  </si>
  <si>
    <r>
      <rPr>
        <sz val="10"/>
        <rFont val="仿宋_GB2312"/>
        <charset val="134"/>
      </rPr>
      <t>富华松竹苑电动汽车充电站建设及运营项目</t>
    </r>
  </si>
  <si>
    <r>
      <rPr>
        <sz val="10"/>
        <rFont val="仿宋_GB2312"/>
        <charset val="134"/>
      </rPr>
      <t>贵阳市南明区水口寺街道红岩路</t>
    </r>
    <r>
      <rPr>
        <sz val="10"/>
        <rFont val="Times New Roman"/>
        <charset val="134"/>
      </rPr>
      <t>78</t>
    </r>
    <r>
      <rPr>
        <sz val="10"/>
        <rFont val="仿宋_GB2312"/>
        <charset val="134"/>
      </rPr>
      <t>号富华松竹苑入口左侧</t>
    </r>
  </si>
  <si>
    <r>
      <rPr>
        <sz val="10"/>
        <rFont val="仿宋_GB2312"/>
        <charset val="134"/>
      </rPr>
      <t>贵阳特来电新能源有限公司</t>
    </r>
  </si>
  <si>
    <r>
      <rPr>
        <sz val="10"/>
        <rFont val="仿宋_GB2312"/>
        <charset val="134"/>
      </rPr>
      <t>贵阳玖琦蟠桃宫充电站</t>
    </r>
  </si>
  <si>
    <r>
      <rPr>
        <sz val="10"/>
        <rFont val="仿宋_GB2312"/>
        <charset val="134"/>
      </rPr>
      <t>贵阳市南明区蟠桃宫路</t>
    </r>
    <r>
      <rPr>
        <sz val="10"/>
        <rFont val="Times New Roman"/>
        <charset val="134"/>
      </rPr>
      <t>2</t>
    </r>
    <r>
      <rPr>
        <sz val="10"/>
        <rFont val="仿宋_GB2312"/>
        <charset val="134"/>
      </rPr>
      <t>号</t>
    </r>
  </si>
  <si>
    <r>
      <rPr>
        <sz val="10"/>
        <rFont val="仿宋_GB2312"/>
        <charset val="134"/>
      </rPr>
      <t>特来电贵阳花果园购物中心充电站二期</t>
    </r>
  </si>
  <si>
    <r>
      <rPr>
        <sz val="10"/>
        <rFont val="仿宋_GB2312"/>
        <charset val="134"/>
      </rPr>
      <t>贵阳市南明区花果园大街花果园购物中心</t>
    </r>
    <r>
      <rPr>
        <sz val="10"/>
        <rFont val="Times New Roman"/>
        <charset val="134"/>
      </rPr>
      <t xml:space="preserve"> B1 </t>
    </r>
    <r>
      <rPr>
        <sz val="10"/>
        <rFont val="仿宋_GB2312"/>
        <charset val="134"/>
      </rPr>
      <t>层地下停车场</t>
    </r>
  </si>
  <si>
    <r>
      <rPr>
        <sz val="10"/>
        <rFont val="仿宋_GB2312"/>
        <charset val="134"/>
      </rPr>
      <t>贵州极诚新能源有限公司</t>
    </r>
  </si>
  <si>
    <r>
      <rPr>
        <sz val="10"/>
        <rFont val="仿宋_GB2312"/>
        <charset val="134"/>
      </rPr>
      <t>贵州极诚新能源财富广场充电站</t>
    </r>
  </si>
  <si>
    <r>
      <rPr>
        <sz val="10"/>
        <rFont val="仿宋_GB2312"/>
        <charset val="134"/>
      </rPr>
      <t>贵州省贵阳市南明区花果园</t>
    </r>
    <r>
      <rPr>
        <sz val="10"/>
        <rFont val="Times New Roman"/>
        <charset val="134"/>
      </rPr>
      <t>R2</t>
    </r>
    <r>
      <rPr>
        <sz val="10"/>
        <rFont val="仿宋_GB2312"/>
        <charset val="134"/>
      </rPr>
      <t>区财富广场</t>
    </r>
    <r>
      <rPr>
        <sz val="10"/>
        <rFont val="Times New Roman"/>
        <charset val="134"/>
      </rPr>
      <t>1</t>
    </r>
    <r>
      <rPr>
        <sz val="10"/>
        <rFont val="仿宋_GB2312"/>
        <charset val="134"/>
      </rPr>
      <t>号楼旁停车场</t>
    </r>
  </si>
  <si>
    <t xml:space="preserve"> </t>
  </si>
  <si>
    <r>
      <rPr>
        <sz val="10"/>
        <rFont val="仿宋_GB2312"/>
        <charset val="134"/>
      </rPr>
      <t>贵州智恒新能源集团有限公司</t>
    </r>
  </si>
  <si>
    <r>
      <rPr>
        <sz val="10"/>
        <rFont val="仿宋_GB2312"/>
        <charset val="134"/>
      </rPr>
      <t>贵阳市南明区花果园</t>
    </r>
    <r>
      <rPr>
        <sz val="10"/>
        <rFont val="Times New Roman"/>
        <charset val="134"/>
      </rPr>
      <t>V</t>
    </r>
    <r>
      <rPr>
        <sz val="10"/>
        <rFont val="仿宋_GB2312"/>
        <charset val="134"/>
      </rPr>
      <t>区充电站（二期）</t>
    </r>
  </si>
  <si>
    <r>
      <rPr>
        <sz val="10"/>
        <rFont val="仿宋_GB2312"/>
        <charset val="134"/>
      </rPr>
      <t>贵阳市南明区花果园</t>
    </r>
    <r>
      <rPr>
        <sz val="10"/>
        <rFont val="Times New Roman"/>
        <charset val="134"/>
      </rPr>
      <t>V</t>
    </r>
    <r>
      <rPr>
        <sz val="10"/>
        <rFont val="仿宋_GB2312"/>
        <charset val="134"/>
      </rPr>
      <t>区</t>
    </r>
    <r>
      <rPr>
        <sz val="10"/>
        <rFont val="Times New Roman"/>
        <charset val="134"/>
      </rPr>
      <t>16</t>
    </r>
    <r>
      <rPr>
        <sz val="10"/>
        <rFont val="仿宋_GB2312"/>
        <charset val="134"/>
      </rPr>
      <t>栋后高架桥下及</t>
    </r>
    <r>
      <rPr>
        <sz val="10"/>
        <rFont val="Times New Roman"/>
        <charset val="134"/>
      </rPr>
      <t>17-18</t>
    </r>
    <r>
      <rPr>
        <sz val="10"/>
        <rFont val="仿宋_GB2312"/>
        <charset val="134"/>
      </rPr>
      <t>栋停车场负一层外桥下空间临时席位</t>
    </r>
  </si>
  <si>
    <r>
      <rPr>
        <sz val="10"/>
        <rFont val="仿宋_GB2312"/>
        <charset val="134"/>
      </rPr>
      <t>申报奖补规模与接入平台规模不一致，接入平台规模</t>
    </r>
    <r>
      <rPr>
        <sz val="10"/>
        <rFont val="Times New Roman"/>
        <charset val="134"/>
      </rPr>
      <t>14</t>
    </r>
    <r>
      <rPr>
        <sz val="10"/>
        <rFont val="仿宋_GB2312"/>
        <charset val="134"/>
      </rPr>
      <t>台</t>
    </r>
    <r>
      <rPr>
        <sz val="10"/>
        <rFont val="Times New Roman"/>
        <charset val="134"/>
      </rPr>
      <t>114</t>
    </r>
    <r>
      <rPr>
        <sz val="10"/>
        <rFont val="仿宋_GB2312"/>
        <charset val="134"/>
      </rPr>
      <t>千瓦、</t>
    </r>
    <r>
      <rPr>
        <sz val="10"/>
        <rFont val="Times New Roman"/>
        <charset val="134"/>
      </rPr>
      <t>16</t>
    </r>
    <r>
      <rPr>
        <sz val="10"/>
        <rFont val="仿宋_GB2312"/>
        <charset val="134"/>
      </rPr>
      <t>台</t>
    </r>
    <r>
      <rPr>
        <sz val="10"/>
        <rFont val="Times New Roman"/>
        <charset val="134"/>
      </rPr>
      <t>100</t>
    </r>
    <r>
      <rPr>
        <sz val="10"/>
        <rFont val="仿宋_GB2312"/>
        <charset val="134"/>
      </rPr>
      <t>千瓦、</t>
    </r>
    <r>
      <rPr>
        <sz val="10"/>
        <rFont val="Times New Roman"/>
        <charset val="134"/>
      </rPr>
      <t>7</t>
    </r>
    <r>
      <rPr>
        <sz val="10"/>
        <rFont val="仿宋_GB2312"/>
        <charset val="134"/>
      </rPr>
      <t>台</t>
    </r>
    <r>
      <rPr>
        <sz val="10"/>
        <rFont val="Times New Roman"/>
        <charset val="134"/>
      </rPr>
      <t>9</t>
    </r>
    <r>
      <rPr>
        <sz val="10"/>
        <rFont val="仿宋_GB2312"/>
        <charset val="134"/>
      </rPr>
      <t>千瓦</t>
    </r>
  </si>
  <si>
    <r>
      <rPr>
        <sz val="10"/>
        <rFont val="仿宋_GB2312"/>
        <charset val="134"/>
      </rPr>
      <t>贵州能科科技有限公司</t>
    </r>
  </si>
  <si>
    <r>
      <rPr>
        <sz val="10"/>
        <rFont val="仿宋_GB2312"/>
        <charset val="134"/>
      </rPr>
      <t>贵阳市南明区中环广场停车场充电项目</t>
    </r>
  </si>
  <si>
    <r>
      <rPr>
        <sz val="10"/>
        <rFont val="仿宋_GB2312"/>
        <charset val="134"/>
      </rPr>
      <t>贵阳市南明区花果园中环广场</t>
    </r>
    <r>
      <rPr>
        <sz val="10"/>
        <rFont val="Times New Roman"/>
        <charset val="134"/>
      </rPr>
      <t>1-4</t>
    </r>
    <r>
      <rPr>
        <sz val="10"/>
        <rFont val="仿宋_GB2312"/>
        <charset val="134"/>
      </rPr>
      <t>栋负五层、</t>
    </r>
    <r>
      <rPr>
        <sz val="10"/>
        <rFont val="Times New Roman"/>
        <charset val="134"/>
      </rPr>
      <t>C</t>
    </r>
    <r>
      <rPr>
        <sz val="10"/>
        <rFont val="仿宋_GB2312"/>
        <charset val="134"/>
      </rPr>
      <t>区</t>
    </r>
    <r>
      <rPr>
        <sz val="10"/>
        <rFont val="Times New Roman"/>
        <charset val="134"/>
      </rPr>
      <t>8</t>
    </r>
    <r>
      <rPr>
        <sz val="10"/>
        <rFont val="仿宋_GB2312"/>
        <charset val="134"/>
      </rPr>
      <t>栋负三层、</t>
    </r>
    <r>
      <rPr>
        <sz val="10"/>
        <rFont val="Times New Roman"/>
        <charset val="134"/>
      </rPr>
      <t>J</t>
    </r>
    <r>
      <rPr>
        <sz val="10"/>
        <rFont val="仿宋_GB2312"/>
        <charset val="134"/>
      </rPr>
      <t>区</t>
    </r>
    <r>
      <rPr>
        <sz val="10"/>
        <rFont val="Times New Roman"/>
        <charset val="134"/>
      </rPr>
      <t>8</t>
    </r>
    <r>
      <rPr>
        <sz val="10"/>
        <rFont val="仿宋_GB2312"/>
        <charset val="134"/>
      </rPr>
      <t>栋负四层、</t>
    </r>
    <r>
      <rPr>
        <sz val="10"/>
        <rFont val="Times New Roman"/>
        <charset val="134"/>
      </rPr>
      <t>K</t>
    </r>
    <r>
      <rPr>
        <sz val="10"/>
        <rFont val="仿宋_GB2312"/>
        <charset val="134"/>
      </rPr>
      <t>区小学负二层、</t>
    </r>
    <r>
      <rPr>
        <sz val="10"/>
        <rFont val="Times New Roman"/>
        <charset val="134"/>
      </rPr>
      <t>L</t>
    </r>
    <r>
      <rPr>
        <sz val="10"/>
        <rFont val="仿宋_GB2312"/>
        <charset val="134"/>
      </rPr>
      <t>区</t>
    </r>
    <r>
      <rPr>
        <sz val="10"/>
        <rFont val="Times New Roman"/>
        <charset val="134"/>
      </rPr>
      <t>1</t>
    </r>
    <r>
      <rPr>
        <sz val="10"/>
        <rFont val="仿宋_GB2312"/>
        <charset val="134"/>
      </rPr>
      <t>栋负二层、</t>
    </r>
    <r>
      <rPr>
        <sz val="10"/>
        <rFont val="Times New Roman"/>
        <charset val="134"/>
      </rPr>
      <t>M</t>
    </r>
    <r>
      <rPr>
        <sz val="10"/>
        <rFont val="仿宋_GB2312"/>
        <charset val="134"/>
      </rPr>
      <t>区</t>
    </r>
    <r>
      <rPr>
        <sz val="10"/>
        <rFont val="Times New Roman"/>
        <charset val="134"/>
      </rPr>
      <t>9</t>
    </r>
    <r>
      <rPr>
        <sz val="10"/>
        <rFont val="仿宋_GB2312"/>
        <charset val="134"/>
      </rPr>
      <t>栋负三层</t>
    </r>
  </si>
  <si>
    <r>
      <rPr>
        <sz val="10"/>
        <rFont val="仿宋_GB2312"/>
        <charset val="134"/>
      </rPr>
      <t>贵州黔途祥新能源技术开发有限公司</t>
    </r>
  </si>
  <si>
    <r>
      <rPr>
        <sz val="10"/>
        <rFont val="仿宋_GB2312"/>
        <charset val="134"/>
      </rPr>
      <t>海豚极充站</t>
    </r>
  </si>
  <si>
    <t>贵州省贵阳市南明区花果园海豚尾广场</t>
  </si>
  <si>
    <r>
      <rPr>
        <sz val="10"/>
        <rFont val="仿宋_GB2312"/>
        <charset val="134"/>
      </rPr>
      <t>贵州万家灯火黔蔚新能源有限公司</t>
    </r>
  </si>
  <si>
    <r>
      <rPr>
        <sz val="10"/>
        <rFont val="Times New Roman"/>
        <charset val="134"/>
      </rPr>
      <t>N+</t>
    </r>
    <r>
      <rPr>
        <sz val="10"/>
        <rFont val="仿宋_GB2312"/>
        <charset val="134"/>
      </rPr>
      <t>新能源汽车广场充电桩项目</t>
    </r>
  </si>
  <si>
    <r>
      <rPr>
        <sz val="10"/>
        <rFont val="仿宋_GB2312"/>
        <charset val="134"/>
      </rPr>
      <t>贵阳市南明区花果园</t>
    </r>
    <r>
      <rPr>
        <sz val="10"/>
        <rFont val="Times New Roman"/>
        <charset val="134"/>
      </rPr>
      <t xml:space="preserve"> C</t>
    </r>
    <r>
      <rPr>
        <sz val="10"/>
        <rFont val="仿宋_GB2312"/>
        <charset val="134"/>
      </rPr>
      <t>区</t>
    </r>
    <r>
      <rPr>
        <sz val="10"/>
        <rFont val="Times New Roman"/>
        <charset val="134"/>
      </rPr>
      <t xml:space="preserve"> 13</t>
    </r>
    <r>
      <rPr>
        <sz val="10"/>
        <rFont val="仿宋_GB2312"/>
        <charset val="134"/>
      </rPr>
      <t>、</t>
    </r>
    <r>
      <rPr>
        <sz val="10"/>
        <rFont val="Times New Roman"/>
        <charset val="134"/>
      </rPr>
      <t xml:space="preserve">14 </t>
    </r>
    <r>
      <rPr>
        <sz val="10"/>
        <rFont val="仿宋_GB2312"/>
        <charset val="134"/>
      </rPr>
      <t>栋</t>
    </r>
    <r>
      <rPr>
        <sz val="10"/>
        <rFont val="Times New Roman"/>
        <charset val="134"/>
      </rPr>
      <t xml:space="preserve"> N+</t>
    </r>
    <r>
      <rPr>
        <sz val="10"/>
        <rFont val="仿宋_GB2312"/>
        <charset val="134"/>
      </rPr>
      <t>新能源汽车生活广场停车场</t>
    </r>
  </si>
  <si>
    <r>
      <rPr>
        <sz val="10"/>
        <rFont val="仿宋_GB2312"/>
        <charset val="134"/>
      </rPr>
      <t>贵州绿邦科林环保科技有限公司</t>
    </r>
  </si>
  <si>
    <r>
      <rPr>
        <sz val="10"/>
        <rFont val="仿宋_GB2312"/>
        <charset val="134"/>
      </rPr>
      <t>解放西路停车场充电站</t>
    </r>
  </si>
  <si>
    <r>
      <rPr>
        <sz val="10"/>
        <rFont val="仿宋_GB2312"/>
        <charset val="134"/>
      </rPr>
      <t>贵阳市解放西路南冲小区旁，中环路南段桥下</t>
    </r>
  </si>
  <si>
    <r>
      <rPr>
        <sz val="10"/>
        <rFont val="仿宋_GB2312"/>
        <charset val="134"/>
      </rPr>
      <t>无项目建设方案</t>
    </r>
  </si>
  <si>
    <r>
      <rPr>
        <sz val="10"/>
        <rFont val="仿宋_GB2312"/>
        <charset val="134"/>
      </rPr>
      <t>贵阳易充得乐新能源科技有限公司</t>
    </r>
  </si>
  <si>
    <r>
      <rPr>
        <sz val="10"/>
        <rFont val="仿宋_GB2312"/>
        <charset val="134"/>
      </rPr>
      <t>南明区新寨路新寨小区充电桩项目</t>
    </r>
  </si>
  <si>
    <r>
      <rPr>
        <sz val="10"/>
        <rFont val="仿宋_GB2312"/>
        <charset val="134"/>
      </rPr>
      <t>南明区新寨路新寨小区露天停车场</t>
    </r>
  </si>
  <si>
    <r>
      <rPr>
        <sz val="10"/>
        <rFont val="仿宋_GB2312"/>
        <charset val="134"/>
      </rPr>
      <t>贵州傲世卓然新能源科技有限公司</t>
    </r>
  </si>
  <si>
    <r>
      <rPr>
        <sz val="10"/>
        <rFont val="仿宋_GB2312"/>
        <charset val="134"/>
      </rPr>
      <t>南明区青山充电站</t>
    </r>
  </si>
  <si>
    <r>
      <rPr>
        <sz val="10"/>
        <rFont val="仿宋_GB2312"/>
        <charset val="134"/>
      </rPr>
      <t>青山小区</t>
    </r>
    <r>
      <rPr>
        <sz val="10"/>
        <rFont val="Times New Roman"/>
        <charset val="134"/>
      </rPr>
      <t>48</t>
    </r>
    <r>
      <rPr>
        <sz val="10"/>
        <rFont val="仿宋_GB2312"/>
        <charset val="134"/>
      </rPr>
      <t>栋南侧场地</t>
    </r>
  </si>
  <si>
    <r>
      <rPr>
        <sz val="10"/>
        <rFont val="仿宋_GB2312"/>
        <charset val="134"/>
      </rPr>
      <t>贵州清信水务环境产业有限责任公司</t>
    </r>
  </si>
  <si>
    <r>
      <rPr>
        <sz val="10"/>
        <rFont val="仿宋_GB2312"/>
        <charset val="134"/>
      </rPr>
      <t>青山再生水厂充电站</t>
    </r>
  </si>
  <si>
    <r>
      <rPr>
        <sz val="10"/>
        <rFont val="仿宋_GB2312"/>
        <charset val="134"/>
      </rPr>
      <t>贵阳市解放西路</t>
    </r>
    <r>
      <rPr>
        <sz val="10"/>
        <rFont val="Times New Roman"/>
        <charset val="134"/>
      </rPr>
      <t>224</t>
    </r>
    <r>
      <rPr>
        <sz val="10"/>
        <rFont val="仿宋_GB2312"/>
        <charset val="134"/>
      </rPr>
      <t>号</t>
    </r>
  </si>
  <si>
    <r>
      <rPr>
        <sz val="10"/>
        <rFont val="仿宋_GB2312"/>
        <charset val="134"/>
      </rPr>
      <t>贵州车联邦网络科技有限公司</t>
    </r>
  </si>
  <si>
    <r>
      <rPr>
        <sz val="10"/>
        <rFont val="仿宋_GB2312"/>
        <charset val="134"/>
      </rPr>
      <t>香宾充电油榨街充电站项目</t>
    </r>
  </si>
  <si>
    <r>
      <rPr>
        <sz val="10"/>
        <rFont val="仿宋_GB2312"/>
        <charset val="134"/>
      </rPr>
      <t>贵州省贵阳市南明区油榨街地铁站旁</t>
    </r>
  </si>
  <si>
    <r>
      <rPr>
        <sz val="10"/>
        <rFont val="仿宋_GB2312"/>
        <charset val="134"/>
      </rPr>
      <t>现场核查证明无能源主管部门公章</t>
    </r>
  </si>
  <si>
    <t>云岩区</t>
  </si>
  <si>
    <r>
      <rPr>
        <sz val="10"/>
        <rFont val="仿宋_GB2312"/>
        <charset val="134"/>
      </rPr>
      <t>贵州蓝色起源科技服务有限公司</t>
    </r>
  </si>
  <si>
    <r>
      <rPr>
        <sz val="10"/>
        <rFont val="仿宋_GB2312"/>
        <charset val="134"/>
      </rPr>
      <t>未来方舟</t>
    </r>
    <r>
      <rPr>
        <sz val="10"/>
        <rFont val="Times New Roman"/>
        <charset val="134"/>
      </rPr>
      <t xml:space="preserve"> D4 </t>
    </r>
    <r>
      <rPr>
        <sz val="10"/>
        <rFont val="仿宋_GB2312"/>
        <charset val="134"/>
      </rPr>
      <t>组团新源汽车充电设施建设项目</t>
    </r>
  </si>
  <si>
    <r>
      <rPr>
        <sz val="10"/>
        <rFont val="仿宋_GB2312"/>
        <charset val="134"/>
      </rPr>
      <t>贵阳市云岩区北京东路未来方舟</t>
    </r>
    <r>
      <rPr>
        <sz val="10"/>
        <rFont val="Times New Roman"/>
        <charset val="134"/>
      </rPr>
      <t>D4</t>
    </r>
    <r>
      <rPr>
        <sz val="10"/>
        <rFont val="仿宋_GB2312"/>
        <charset val="134"/>
      </rPr>
      <t>组团室外停车场</t>
    </r>
  </si>
  <si>
    <r>
      <rPr>
        <sz val="10"/>
        <rFont val="仿宋_GB2312"/>
        <charset val="134"/>
      </rPr>
      <t>贵州省中小企业服务集团乾云信息科技有限公司</t>
    </r>
  </si>
  <si>
    <r>
      <rPr>
        <sz val="10"/>
        <rFont val="仿宋_GB2312"/>
        <charset val="134"/>
      </rPr>
      <t>贵阳市云岩区未来方舟</t>
    </r>
    <r>
      <rPr>
        <sz val="10"/>
        <rFont val="Times New Roman"/>
        <charset val="134"/>
      </rPr>
      <t>D19</t>
    </r>
    <r>
      <rPr>
        <sz val="10"/>
        <rFont val="仿宋_GB2312"/>
        <charset val="134"/>
      </rPr>
      <t>智慧充电桩建设项目</t>
    </r>
  </si>
  <si>
    <r>
      <rPr>
        <sz val="10"/>
        <rFont val="仿宋_GB2312"/>
        <charset val="134"/>
      </rPr>
      <t>贵阳市云岩区未来方舟</t>
    </r>
    <r>
      <rPr>
        <sz val="10"/>
        <rFont val="Times New Roman"/>
        <charset val="134"/>
      </rPr>
      <t>D18</t>
    </r>
    <r>
      <rPr>
        <sz val="10"/>
        <rFont val="仿宋_GB2312"/>
        <charset val="134"/>
      </rPr>
      <t>、</t>
    </r>
    <r>
      <rPr>
        <sz val="10"/>
        <rFont val="Times New Roman"/>
        <charset val="134"/>
      </rPr>
      <t>D19</t>
    </r>
    <r>
      <rPr>
        <sz val="10"/>
        <rFont val="仿宋_GB2312"/>
        <charset val="134"/>
      </rPr>
      <t>组团交汇处室外停车场</t>
    </r>
  </si>
  <si>
    <r>
      <rPr>
        <sz val="10"/>
        <rFont val="仿宋_GB2312"/>
        <charset val="134"/>
      </rPr>
      <t>无项目备案文件</t>
    </r>
  </si>
  <si>
    <r>
      <rPr>
        <sz val="10"/>
        <rFont val="仿宋_GB2312"/>
        <charset val="134"/>
      </rPr>
      <t>贵阳市云岩区未来方舟</t>
    </r>
    <r>
      <rPr>
        <sz val="10"/>
        <rFont val="Times New Roman"/>
        <charset val="134"/>
      </rPr>
      <t>D4</t>
    </r>
    <r>
      <rPr>
        <sz val="10"/>
        <rFont val="仿宋_GB2312"/>
        <charset val="134"/>
      </rPr>
      <t>组团</t>
    </r>
    <r>
      <rPr>
        <sz val="10"/>
        <rFont val="Times New Roman"/>
        <charset val="134"/>
      </rPr>
      <t>1</t>
    </r>
    <r>
      <rPr>
        <sz val="10"/>
        <rFont val="仿宋_GB2312"/>
        <charset val="134"/>
      </rPr>
      <t>楼停车场充电项目</t>
    </r>
  </si>
  <si>
    <r>
      <rPr>
        <sz val="10"/>
        <rFont val="仿宋_GB2312"/>
        <charset val="134"/>
      </rPr>
      <t>贵州省贵阳市云岩区未来方舟</t>
    </r>
    <r>
      <rPr>
        <sz val="10"/>
        <rFont val="Times New Roman"/>
        <charset val="134"/>
      </rPr>
      <t>D4</t>
    </r>
    <r>
      <rPr>
        <sz val="10"/>
        <rFont val="仿宋_GB2312"/>
        <charset val="134"/>
      </rPr>
      <t>组团</t>
    </r>
    <r>
      <rPr>
        <sz val="10"/>
        <rFont val="Times New Roman"/>
        <charset val="134"/>
      </rPr>
      <t>1</t>
    </r>
    <r>
      <rPr>
        <sz val="10"/>
        <rFont val="仿宋_GB2312"/>
        <charset val="134"/>
      </rPr>
      <t>楼平台停车场</t>
    </r>
  </si>
  <si>
    <r>
      <rPr>
        <sz val="10"/>
        <rFont val="仿宋_GB2312"/>
        <charset val="134"/>
      </rPr>
      <t>特来电云岩消防大队充电站</t>
    </r>
  </si>
  <si>
    <r>
      <rPr>
        <sz val="10"/>
        <rFont val="仿宋_GB2312"/>
        <charset val="134"/>
      </rPr>
      <t>贵阳市云岩区未来方舟</t>
    </r>
    <r>
      <rPr>
        <sz val="10"/>
        <rFont val="Times New Roman"/>
        <charset val="134"/>
      </rPr>
      <t>F3</t>
    </r>
    <r>
      <rPr>
        <sz val="10"/>
        <rFont val="仿宋_GB2312"/>
        <charset val="134"/>
      </rPr>
      <t>组团负一层</t>
    </r>
  </si>
  <si>
    <r>
      <rPr>
        <sz val="10"/>
        <rFont val="仿宋_GB2312"/>
        <charset val="134"/>
      </rPr>
      <t>内部专用充电站</t>
    </r>
  </si>
  <si>
    <r>
      <rPr>
        <sz val="10"/>
        <rFont val="仿宋_GB2312"/>
        <charset val="134"/>
      </rPr>
      <t>特来电贵阳永利星座驻地充电站</t>
    </r>
  </si>
  <si>
    <r>
      <rPr>
        <sz val="10"/>
        <rFont val="仿宋_GB2312"/>
        <charset val="134"/>
      </rPr>
      <t>贵州省贵阳市云岩区永利星座地下负一层停车场</t>
    </r>
  </si>
  <si>
    <r>
      <rPr>
        <sz val="10"/>
        <rFont val="仿宋_GB2312"/>
        <charset val="134"/>
      </rPr>
      <t>特来电贵州省工信厅充电站</t>
    </r>
  </si>
  <si>
    <r>
      <rPr>
        <sz val="10"/>
        <rFont val="仿宋_GB2312"/>
        <charset val="134"/>
      </rPr>
      <t>贵阳市云岩区中华北路</t>
    </r>
    <r>
      <rPr>
        <sz val="10"/>
        <rFont val="Times New Roman"/>
        <charset val="134"/>
      </rPr>
      <t>185</t>
    </r>
    <r>
      <rPr>
        <sz val="10"/>
        <rFont val="仿宋_GB2312"/>
        <charset val="134"/>
      </rPr>
      <t>号省工信厅</t>
    </r>
  </si>
  <si>
    <r>
      <rPr>
        <sz val="10"/>
        <rFont val="仿宋_GB2312"/>
        <charset val="134"/>
      </rPr>
      <t>特来电贵阳大上海充电站二期</t>
    </r>
  </si>
  <si>
    <r>
      <rPr>
        <sz val="10"/>
        <rFont val="仿宋_GB2312"/>
        <charset val="134"/>
      </rPr>
      <t>贵州省贵阳市云岩区新添大道南段大上海左侧立交桥下地面停车位</t>
    </r>
  </si>
  <si>
    <r>
      <rPr>
        <sz val="10"/>
        <rFont val="仿宋_GB2312"/>
        <charset val="134"/>
      </rPr>
      <t>贵阳矿能特来电充电网运营有限公司</t>
    </r>
  </si>
  <si>
    <r>
      <rPr>
        <sz val="10"/>
        <rFont val="仿宋_GB2312"/>
        <charset val="134"/>
      </rPr>
      <t>矿能特来电贵阳金钟馨苑充电站</t>
    </r>
  </si>
  <si>
    <r>
      <rPr>
        <sz val="10"/>
        <rFont val="仿宋_GB2312"/>
        <charset val="134"/>
      </rPr>
      <t>贵州省贵阳市云岩区马王街道百花大道</t>
    </r>
    <r>
      <rPr>
        <sz val="10"/>
        <rFont val="Times New Roman"/>
        <charset val="134"/>
      </rPr>
      <t>166</t>
    </r>
    <r>
      <rPr>
        <sz val="10"/>
        <rFont val="仿宋_GB2312"/>
        <charset val="134"/>
      </rPr>
      <t>号万花筒商业广场</t>
    </r>
  </si>
  <si>
    <r>
      <rPr>
        <sz val="10"/>
        <rFont val="仿宋_GB2312"/>
        <charset val="134"/>
      </rPr>
      <t>项目业主已获得国家贷款贴息</t>
    </r>
  </si>
  <si>
    <r>
      <rPr>
        <sz val="10"/>
        <rFont val="仿宋_GB2312"/>
        <charset val="134"/>
      </rPr>
      <t>贵州玖能行能源科技有限公司</t>
    </r>
  </si>
  <si>
    <r>
      <rPr>
        <sz val="10"/>
        <rFont val="仿宋_GB2312"/>
        <charset val="134"/>
      </rPr>
      <t>玖</t>
    </r>
    <r>
      <rPr>
        <sz val="10"/>
        <rFont val="Times New Roman"/>
        <charset val="134"/>
      </rPr>
      <t>e</t>
    </r>
    <r>
      <rPr>
        <sz val="10"/>
        <rFont val="仿宋_GB2312"/>
        <charset val="134"/>
      </rPr>
      <t>充正新街电动汽车充电站</t>
    </r>
  </si>
  <si>
    <r>
      <rPr>
        <sz val="10"/>
        <rFont val="仿宋_GB2312"/>
        <charset val="134"/>
      </rPr>
      <t>贵州省贵阳市云岩区正新街</t>
    </r>
    <r>
      <rPr>
        <sz val="10"/>
        <rFont val="Times New Roman"/>
        <charset val="134"/>
      </rPr>
      <t>9</t>
    </r>
    <r>
      <rPr>
        <sz val="10"/>
        <rFont val="仿宋_GB2312"/>
        <charset val="134"/>
      </rPr>
      <t>号富水花园二期</t>
    </r>
    <r>
      <rPr>
        <sz val="10"/>
        <rFont val="Times New Roman"/>
        <charset val="134"/>
      </rPr>
      <t>D</t>
    </r>
    <r>
      <rPr>
        <sz val="10"/>
        <rFont val="仿宋_GB2312"/>
        <charset val="134"/>
      </rPr>
      <t>座负二停车场</t>
    </r>
  </si>
  <si>
    <r>
      <rPr>
        <sz val="10"/>
        <rFont val="仿宋_GB2312"/>
        <charset val="134"/>
      </rPr>
      <t>贵州杰筑新能源</t>
    </r>
  </si>
  <si>
    <r>
      <rPr>
        <sz val="10"/>
        <rFont val="仿宋_GB2312"/>
        <charset val="134"/>
      </rPr>
      <t>云岩区市北路杰筑新能源充电站项目二期</t>
    </r>
  </si>
  <si>
    <r>
      <rPr>
        <sz val="10"/>
        <rFont val="仿宋_GB2312"/>
        <charset val="134"/>
      </rPr>
      <t>贵阳市云岩区市北路</t>
    </r>
    <r>
      <rPr>
        <sz val="10"/>
        <rFont val="Times New Roman"/>
        <charset val="134"/>
      </rPr>
      <t>70</t>
    </r>
    <r>
      <rPr>
        <sz val="10"/>
        <rFont val="仿宋_GB2312"/>
        <charset val="134"/>
      </rPr>
      <t>号地块（消防站旁）</t>
    </r>
  </si>
  <si>
    <r>
      <rPr>
        <sz val="10"/>
        <rFont val="仿宋_GB2312"/>
        <charset val="134"/>
      </rPr>
      <t>贵州杰筑新能源紫林庵充电站（停车场）配套项目</t>
    </r>
  </si>
  <si>
    <r>
      <rPr>
        <sz val="10"/>
        <rFont val="仿宋_GB2312"/>
        <charset val="134"/>
      </rPr>
      <t>贵阳市云岩区瑞金中路</t>
    </r>
    <r>
      <rPr>
        <sz val="10"/>
        <rFont val="Times New Roman"/>
        <charset val="134"/>
      </rPr>
      <t>80</t>
    </r>
    <r>
      <rPr>
        <sz val="10"/>
        <rFont val="仿宋_GB2312"/>
        <charset val="134"/>
      </rPr>
      <t>号红华一期综合楼南侧</t>
    </r>
  </si>
  <si>
    <r>
      <rPr>
        <sz val="10"/>
        <rFont val="仿宋_GB2312"/>
        <charset val="134"/>
      </rPr>
      <t>云岩区市北路杰筑新能源充电站项目三期</t>
    </r>
  </si>
  <si>
    <r>
      <rPr>
        <sz val="10"/>
        <rFont val="仿宋_GB2312"/>
        <charset val="134"/>
      </rPr>
      <t>贵州亿联新能源科技有限公司</t>
    </r>
  </si>
  <si>
    <r>
      <rPr>
        <sz val="10"/>
        <rFont val="仿宋_GB2312"/>
        <charset val="134"/>
      </rPr>
      <t>云岩区贵工大亿联充电站</t>
    </r>
  </si>
  <si>
    <r>
      <rPr>
        <sz val="10"/>
        <rFont val="仿宋_GB2312"/>
        <charset val="134"/>
      </rPr>
      <t>贵州省贵阳市云岩区贵工路</t>
    </r>
    <r>
      <rPr>
        <sz val="10"/>
        <rFont val="Times New Roman"/>
        <charset val="134"/>
      </rPr>
      <t xml:space="preserve">22 </t>
    </r>
    <r>
      <rPr>
        <sz val="10"/>
        <rFont val="仿宋_GB2312"/>
        <charset val="134"/>
      </rPr>
      <t>号贵工大驾校停车场内</t>
    </r>
  </si>
  <si>
    <r>
      <rPr>
        <sz val="10"/>
        <rFont val="仿宋_GB2312"/>
        <charset val="134"/>
      </rPr>
      <t>云岩区亿联充电站蔡家关立强物流中心充电站</t>
    </r>
  </si>
  <si>
    <r>
      <rPr>
        <sz val="10"/>
        <rFont val="仿宋_GB2312"/>
        <charset val="134"/>
      </rPr>
      <t>贵州省贵阳市云岩区金关街道蔡家关下寨路</t>
    </r>
    <r>
      <rPr>
        <sz val="10"/>
        <rFont val="Times New Roman"/>
        <charset val="134"/>
      </rPr>
      <t xml:space="preserve"> 382 </t>
    </r>
    <r>
      <rPr>
        <sz val="10"/>
        <rFont val="仿宋_GB2312"/>
        <charset val="134"/>
      </rPr>
      <t>号</t>
    </r>
  </si>
  <si>
    <r>
      <rPr>
        <sz val="10"/>
        <rFont val="仿宋_GB2312"/>
        <charset val="134"/>
      </rPr>
      <t>贵阳银通房地产</t>
    </r>
  </si>
  <si>
    <r>
      <rPr>
        <sz val="10"/>
        <rFont val="仿宋_GB2312"/>
        <charset val="134"/>
      </rPr>
      <t>银通花园充电站</t>
    </r>
  </si>
  <si>
    <r>
      <rPr>
        <sz val="10"/>
        <rFont val="仿宋_GB2312"/>
        <charset val="134"/>
      </rPr>
      <t>贵阳市云岩区鹿冲关路银通花园</t>
    </r>
    <r>
      <rPr>
        <sz val="10"/>
        <rFont val="Times New Roman"/>
        <charset val="134"/>
      </rPr>
      <t>AE</t>
    </r>
    <r>
      <rPr>
        <sz val="10"/>
        <rFont val="仿宋_GB2312"/>
        <charset val="134"/>
      </rPr>
      <t>栋前广场</t>
    </r>
  </si>
  <si>
    <r>
      <rPr>
        <sz val="10"/>
        <rFont val="仿宋_GB2312"/>
        <charset val="134"/>
      </rPr>
      <t>贵州百里腾科技有限公司</t>
    </r>
  </si>
  <si>
    <r>
      <rPr>
        <sz val="10"/>
        <rFont val="仿宋_GB2312"/>
        <charset val="134"/>
      </rPr>
      <t>云岩区蛮坡时发检测站充电桩项目</t>
    </r>
  </si>
  <si>
    <r>
      <rPr>
        <sz val="10"/>
        <rFont val="仿宋_GB2312"/>
        <charset val="134"/>
      </rPr>
      <t>贵州省贵阳市云岩区宅吉村麻冲路</t>
    </r>
    <r>
      <rPr>
        <sz val="10"/>
        <rFont val="Times New Roman"/>
        <charset val="134"/>
      </rPr>
      <t>2</t>
    </r>
    <r>
      <rPr>
        <sz val="10"/>
        <rFont val="仿宋_GB2312"/>
        <charset val="134"/>
      </rPr>
      <t>组</t>
    </r>
    <r>
      <rPr>
        <sz val="10"/>
        <rFont val="Times New Roman"/>
        <charset val="134"/>
      </rPr>
      <t>6A</t>
    </r>
  </si>
  <si>
    <r>
      <rPr>
        <sz val="10"/>
        <rFont val="仿宋_GB2312"/>
        <charset val="134"/>
      </rPr>
      <t>贵州黔滴汽车服务有限公司</t>
    </r>
  </si>
  <si>
    <r>
      <rPr>
        <sz val="10"/>
        <rFont val="仿宋_GB2312"/>
        <charset val="134"/>
      </rPr>
      <t>万江路黔滴充电站</t>
    </r>
  </si>
  <si>
    <r>
      <rPr>
        <sz val="10"/>
        <rFont val="仿宋_GB2312"/>
        <charset val="134"/>
      </rPr>
      <t>贵州省贵阳市云岩区万江路长冲停车场内</t>
    </r>
  </si>
  <si>
    <r>
      <rPr>
        <sz val="10"/>
        <rFont val="仿宋_GB2312"/>
        <charset val="134"/>
      </rPr>
      <t>贵州元来电新能源科技有限公司</t>
    </r>
  </si>
  <si>
    <r>
      <rPr>
        <sz val="10"/>
        <rFont val="仿宋_GB2312"/>
        <charset val="134"/>
      </rPr>
      <t>云岩区万科悦城充电桩建设项目</t>
    </r>
  </si>
  <si>
    <r>
      <rPr>
        <sz val="10"/>
        <rFont val="仿宋_GB2312"/>
        <charset val="134"/>
      </rPr>
      <t>云岩区万科悦城地下停车场</t>
    </r>
  </si>
  <si>
    <r>
      <rPr>
        <sz val="10"/>
        <rFont val="仿宋_GB2312"/>
        <charset val="134"/>
      </rPr>
      <t>贵阳市云岩区水东路万科玲珑湾充电桩项目</t>
    </r>
  </si>
  <si>
    <r>
      <rPr>
        <sz val="10"/>
        <rFont val="仿宋_GB2312"/>
        <charset val="134"/>
      </rPr>
      <t>云岩区万科玲珑湾</t>
    </r>
  </si>
  <si>
    <r>
      <rPr>
        <sz val="10"/>
        <rFont val="仿宋_GB2312"/>
        <charset val="134"/>
      </rPr>
      <t>贵州黔行无忧新能源发展有限公司</t>
    </r>
  </si>
  <si>
    <r>
      <rPr>
        <sz val="10"/>
        <rFont val="仿宋_GB2312"/>
        <charset val="134"/>
      </rPr>
      <t>贵州黔行无忧新能源云岩区三桥充电桩</t>
    </r>
  </si>
  <si>
    <r>
      <rPr>
        <sz val="10"/>
        <rFont val="仿宋_GB2312"/>
        <charset val="134"/>
      </rPr>
      <t>三桥综合市场正对面</t>
    </r>
  </si>
  <si>
    <r>
      <rPr>
        <sz val="10"/>
        <rFont val="仿宋_GB2312"/>
        <charset val="134"/>
      </rPr>
      <t>贵安新区配售电有限公司</t>
    </r>
  </si>
  <si>
    <r>
      <rPr>
        <sz val="10"/>
        <rFont val="仿宋_GB2312"/>
        <charset val="134"/>
      </rPr>
      <t>云岩区嘉桦充电站</t>
    </r>
  </si>
  <si>
    <r>
      <rPr>
        <sz val="10"/>
        <rFont val="仿宋_GB2312"/>
        <charset val="134"/>
      </rPr>
      <t>贵州省贵阳市云岩区金关街道蔡家关村长坡路</t>
    </r>
    <r>
      <rPr>
        <sz val="10"/>
        <rFont val="Times New Roman"/>
        <charset val="134"/>
      </rPr>
      <t>48</t>
    </r>
    <r>
      <rPr>
        <sz val="10"/>
        <rFont val="仿宋_GB2312"/>
        <charset val="134"/>
      </rPr>
      <t>号</t>
    </r>
  </si>
  <si>
    <r>
      <rPr>
        <sz val="10"/>
        <rFont val="仿宋_GB2312"/>
        <charset val="134"/>
      </rPr>
      <t>贵州畅的科技有限公司</t>
    </r>
  </si>
  <si>
    <r>
      <rPr>
        <sz val="10"/>
        <rFont val="仿宋_GB2312"/>
        <charset val="134"/>
      </rPr>
      <t>小桔万科印象城充电站</t>
    </r>
  </si>
  <si>
    <r>
      <rPr>
        <sz val="10"/>
        <rFont val="仿宋_GB2312"/>
        <charset val="134"/>
      </rPr>
      <t>贵州黔宝智慧科技有限公司</t>
    </r>
  </si>
  <si>
    <r>
      <rPr>
        <sz val="10"/>
        <rFont val="仿宋_GB2312"/>
        <charset val="134"/>
      </rPr>
      <t>施格名门地下停车场充电桩项目</t>
    </r>
  </si>
  <si>
    <r>
      <rPr>
        <sz val="10"/>
        <rFont val="仿宋_GB2312"/>
        <charset val="134"/>
      </rPr>
      <t>贵州省贵阳市云岩区普陀社区服务中心照壁巷</t>
    </r>
    <r>
      <rPr>
        <sz val="10"/>
        <rFont val="Times New Roman"/>
        <charset val="134"/>
      </rPr>
      <t>6</t>
    </r>
    <r>
      <rPr>
        <sz val="10"/>
        <rFont val="仿宋_GB2312"/>
        <charset val="134"/>
      </rPr>
      <t>号</t>
    </r>
  </si>
  <si>
    <r>
      <rPr>
        <sz val="10"/>
        <rFont val="仿宋_GB2312"/>
        <charset val="134"/>
      </rPr>
      <t>贵州斯佳诺新能源科技有限公司</t>
    </r>
  </si>
  <si>
    <r>
      <rPr>
        <sz val="10"/>
        <rFont val="仿宋_GB2312"/>
        <charset val="134"/>
      </rPr>
      <t>紫林庵宾馆充电桩</t>
    </r>
  </si>
  <si>
    <r>
      <rPr>
        <sz val="10"/>
        <rFont val="仿宋_GB2312"/>
        <charset val="134"/>
      </rPr>
      <t>贵州省贵阳市云岩区延安中路</t>
    </r>
    <r>
      <rPr>
        <sz val="10"/>
        <rFont val="Times New Roman"/>
        <charset val="134"/>
      </rPr>
      <t>110</t>
    </r>
    <r>
      <rPr>
        <sz val="10"/>
        <rFont val="仿宋_GB2312"/>
        <charset val="134"/>
      </rPr>
      <t>号附</t>
    </r>
    <r>
      <rPr>
        <sz val="10"/>
        <rFont val="Times New Roman"/>
        <charset val="134"/>
      </rPr>
      <t>2</t>
    </r>
    <r>
      <rPr>
        <sz val="10"/>
        <rFont val="仿宋_GB2312"/>
        <charset val="134"/>
      </rPr>
      <t>号停车场</t>
    </r>
  </si>
  <si>
    <r>
      <rPr>
        <sz val="10"/>
        <rFont val="仿宋_GB2312"/>
        <charset val="134"/>
      </rPr>
      <t>贵州城建新能源科技服务有限公司</t>
    </r>
  </si>
  <si>
    <r>
      <rPr>
        <sz val="10"/>
        <rFont val="仿宋_GB2312"/>
        <charset val="134"/>
      </rPr>
      <t>连平路新能源充电站</t>
    </r>
  </si>
  <si>
    <r>
      <rPr>
        <sz val="10"/>
        <rFont val="仿宋_GB2312"/>
        <charset val="134"/>
      </rPr>
      <t>三桥南路与连平路交叉口</t>
    </r>
  </si>
  <si>
    <r>
      <rPr>
        <sz val="10"/>
        <rFont val="仿宋_GB2312"/>
        <charset val="134"/>
      </rPr>
      <t>贵州九凯科技有限公司</t>
    </r>
  </si>
  <si>
    <r>
      <rPr>
        <sz val="10"/>
        <rFont val="仿宋_GB2312"/>
        <charset val="134"/>
      </rPr>
      <t>贵阳国贸商场（中华北路）地下室充电站</t>
    </r>
  </si>
  <si>
    <r>
      <rPr>
        <sz val="10"/>
        <rFont val="仿宋_GB2312"/>
        <charset val="134"/>
      </rPr>
      <t>贵阳国贸（中华北路）地下室停车场</t>
    </r>
  </si>
  <si>
    <r>
      <rPr>
        <sz val="10"/>
        <rFont val="仿宋_GB2312"/>
        <charset val="134"/>
      </rPr>
      <t>贵州中科物资贸易有限公司</t>
    </r>
  </si>
  <si>
    <r>
      <rPr>
        <sz val="10"/>
        <rFont val="仿宋_GB2312"/>
        <charset val="134"/>
      </rPr>
      <t>甜蜜小镇慢充充电站</t>
    </r>
  </si>
  <si>
    <r>
      <rPr>
        <sz val="10"/>
        <rFont val="仿宋_GB2312"/>
        <charset val="134"/>
      </rPr>
      <t>贵阳市中天甜蜜小镇北京东路桥下停车场</t>
    </r>
  </si>
  <si>
    <t>观山湖区</t>
  </si>
  <si>
    <r>
      <rPr>
        <sz val="10"/>
        <rFont val="仿宋_GB2312"/>
        <charset val="134"/>
      </rPr>
      <t>贵州盘江电投配售电有限公司</t>
    </r>
  </si>
  <si>
    <r>
      <rPr>
        <sz val="10"/>
        <rFont val="仿宋_GB2312"/>
        <charset val="134"/>
      </rPr>
      <t>黔桂国际商务中心电动汽车充电桩项目</t>
    </r>
  </si>
  <si>
    <r>
      <rPr>
        <sz val="10"/>
        <rFont val="仿宋_GB2312"/>
        <charset val="134"/>
      </rPr>
      <t>贵阳市观山湖区金城街</t>
    </r>
    <r>
      <rPr>
        <sz val="10"/>
        <rFont val="Times New Roman"/>
        <charset val="134"/>
      </rPr>
      <t>101</t>
    </r>
    <r>
      <rPr>
        <sz val="10"/>
        <rFont val="仿宋_GB2312"/>
        <charset val="134"/>
      </rPr>
      <t>号黔桂国际商务中心一楼地面停车场</t>
    </r>
  </si>
  <si>
    <r>
      <rPr>
        <sz val="10"/>
        <rFont val="仿宋_GB2312"/>
        <charset val="134"/>
      </rPr>
      <t>华西新能源有限公司</t>
    </r>
  </si>
  <si>
    <r>
      <rPr>
        <sz val="10"/>
        <rFont val="仿宋_GB2312"/>
        <charset val="134"/>
      </rPr>
      <t>观山湖区正汇国际充电站建设项目</t>
    </r>
  </si>
  <si>
    <r>
      <rPr>
        <sz val="10"/>
        <rFont val="仿宋_GB2312"/>
        <charset val="134"/>
      </rPr>
      <t>贵州省贵阳市观山湖区金阳北路</t>
    </r>
    <r>
      <rPr>
        <sz val="10"/>
        <rFont val="Times New Roman"/>
        <charset val="134"/>
      </rPr>
      <t>3</t>
    </r>
    <r>
      <rPr>
        <sz val="10"/>
        <rFont val="仿宋_GB2312"/>
        <charset val="134"/>
      </rPr>
      <t>号正汇国际广场内室外停车场</t>
    </r>
  </si>
  <si>
    <r>
      <rPr>
        <sz val="10"/>
        <rFont val="仿宋_GB2312"/>
        <charset val="134"/>
      </rPr>
      <t>贵州中飞智能科技有限公司</t>
    </r>
  </si>
  <si>
    <r>
      <rPr>
        <sz val="10"/>
        <rFont val="仿宋_GB2312"/>
        <charset val="134"/>
      </rPr>
      <t>贵阳北站储能超充站充电桩项目</t>
    </r>
  </si>
  <si>
    <r>
      <rPr>
        <sz val="10"/>
        <rFont val="仿宋_GB2312"/>
        <charset val="134"/>
      </rPr>
      <t>贵阳市观山湖区站西路边北站一级消防站旁</t>
    </r>
  </si>
  <si>
    <r>
      <rPr>
        <sz val="10"/>
        <rFont val="仿宋_GB2312"/>
        <charset val="134"/>
      </rPr>
      <t>贵州蓝晶特变电工有限公司</t>
    </r>
  </si>
  <si>
    <r>
      <rPr>
        <sz val="10"/>
        <rFont val="仿宋_GB2312"/>
        <charset val="134"/>
      </rPr>
      <t>西南上城醉苗侗停车场充电站设施建设项目</t>
    </r>
  </si>
  <si>
    <r>
      <rPr>
        <sz val="10"/>
        <rFont val="仿宋_GB2312"/>
        <charset val="134"/>
      </rPr>
      <t>贵阳西南商贸城二期商业配套项目</t>
    </r>
    <r>
      <rPr>
        <sz val="10"/>
        <rFont val="Times New Roman"/>
        <charset val="134"/>
      </rPr>
      <t>2013-43</t>
    </r>
    <r>
      <rPr>
        <sz val="10"/>
        <rFont val="仿宋_GB2312"/>
        <charset val="134"/>
      </rPr>
      <t>地块</t>
    </r>
    <r>
      <rPr>
        <sz val="10"/>
        <rFont val="Times New Roman"/>
        <charset val="134"/>
      </rPr>
      <t>A</t>
    </r>
    <r>
      <rPr>
        <sz val="10"/>
        <rFont val="仿宋_GB2312"/>
        <charset val="134"/>
      </rPr>
      <t>区醉苗侗停车场</t>
    </r>
  </si>
  <si>
    <r>
      <rPr>
        <sz val="10"/>
        <rFont val="仿宋_GB2312"/>
        <charset val="134"/>
      </rPr>
      <t>观山湖区万格酒店停车场充电桩合作运营项目</t>
    </r>
  </si>
  <si>
    <r>
      <rPr>
        <sz val="10"/>
        <rFont val="仿宋_GB2312"/>
        <charset val="134"/>
      </rPr>
      <t>贵州省贵阳市观山湖区诚信路金阳文化商业步行街</t>
    </r>
    <r>
      <rPr>
        <sz val="10"/>
        <rFont val="Times New Roman"/>
        <charset val="134"/>
      </rPr>
      <t>G</t>
    </r>
    <r>
      <rPr>
        <sz val="10"/>
        <rFont val="仿宋_GB2312"/>
        <charset val="134"/>
      </rPr>
      <t>（</t>
    </r>
    <r>
      <rPr>
        <sz val="10"/>
        <rFont val="Times New Roman"/>
        <charset val="134"/>
      </rPr>
      <t>G4</t>
    </r>
    <r>
      <rPr>
        <sz val="10"/>
        <rFont val="仿宋_GB2312"/>
        <charset val="134"/>
      </rPr>
      <t>）万格酒店停车场</t>
    </r>
  </si>
  <si>
    <r>
      <rPr>
        <sz val="10"/>
        <rFont val="仿宋_GB2312"/>
        <charset val="134"/>
      </rPr>
      <t>贵州洪玮新能源科技有限公司</t>
    </r>
  </si>
  <si>
    <r>
      <rPr>
        <sz val="10"/>
        <rFont val="仿宋_GB2312"/>
        <charset val="134"/>
      </rPr>
      <t>大关村一组观山东路贵阳新景象停车场充电桩项目</t>
    </r>
  </si>
  <si>
    <r>
      <rPr>
        <sz val="10"/>
        <rFont val="仿宋_GB2312"/>
        <charset val="134"/>
      </rPr>
      <t>贵州省贵阳市</t>
    </r>
    <r>
      <rPr>
        <sz val="10"/>
        <rFont val="Times New Roman"/>
        <charset val="134"/>
      </rPr>
      <t xml:space="preserve"> </t>
    </r>
    <r>
      <rPr>
        <sz val="10"/>
        <rFont val="仿宋_GB2312"/>
        <charset val="134"/>
      </rPr>
      <t>观山湖</t>
    </r>
    <r>
      <rPr>
        <sz val="10"/>
        <rFont val="Times New Roman"/>
        <charset val="134"/>
      </rPr>
      <t xml:space="preserve"> </t>
    </r>
    <r>
      <rPr>
        <sz val="10"/>
        <rFont val="仿宋_GB2312"/>
        <charset val="134"/>
      </rPr>
      <t>大关村一组观山东路贵阳新景象停车场内</t>
    </r>
  </si>
  <si>
    <r>
      <rPr>
        <sz val="10"/>
        <rFont val="仿宋_GB2312"/>
        <charset val="134"/>
      </rPr>
      <t>美的财智中心充电桩</t>
    </r>
  </si>
  <si>
    <r>
      <rPr>
        <sz val="10"/>
        <rFont val="仿宋_GB2312"/>
        <charset val="134"/>
      </rPr>
      <t>贵阳市观山湖区长岭北路</t>
    </r>
    <r>
      <rPr>
        <sz val="10"/>
        <rFont val="Times New Roman"/>
        <charset val="134"/>
      </rPr>
      <t>8</t>
    </r>
    <r>
      <rPr>
        <sz val="10"/>
        <rFont val="仿宋_GB2312"/>
        <charset val="134"/>
      </rPr>
      <t>号美的财智中心广场停车场</t>
    </r>
  </si>
  <si>
    <r>
      <rPr>
        <sz val="10"/>
        <rFont val="仿宋_GB2312"/>
        <charset val="134"/>
      </rPr>
      <t>贵州快易充科技有限公司</t>
    </r>
  </si>
  <si>
    <r>
      <rPr>
        <sz val="10"/>
        <rFont val="仿宋_GB2312"/>
        <charset val="134"/>
      </rPr>
      <t>贵州快易充科技有限公司观山湖区贵阳北站南桥下充电站</t>
    </r>
  </si>
  <si>
    <r>
      <rPr>
        <sz val="10"/>
        <rFont val="仿宋_GB2312"/>
        <charset val="134"/>
      </rPr>
      <t>贵阳市观山湖区贵阳北站南桥下停车场</t>
    </r>
  </si>
  <si>
    <r>
      <rPr>
        <sz val="10"/>
        <rFont val="仿宋_GB2312"/>
        <charset val="134"/>
      </rPr>
      <t>贵阳市观山湖区碧海乾图花园广场机动车充电站建设项目</t>
    </r>
  </si>
  <si>
    <r>
      <rPr>
        <sz val="10"/>
        <rFont val="仿宋_GB2312"/>
        <charset val="134"/>
      </rPr>
      <t>贵阳市观山湖区兴筑路地铁站</t>
    </r>
    <r>
      <rPr>
        <sz val="10"/>
        <rFont val="Times New Roman"/>
        <charset val="134"/>
      </rPr>
      <t>D</t>
    </r>
    <r>
      <rPr>
        <sz val="10"/>
        <rFont val="仿宋_GB2312"/>
        <charset val="134"/>
      </rPr>
      <t>出口旁车场内</t>
    </r>
  </si>
  <si>
    <r>
      <rPr>
        <sz val="10"/>
        <rFont val="仿宋_GB2312"/>
        <charset val="134"/>
      </rPr>
      <t>特来电贵阳奥体中心充电站</t>
    </r>
  </si>
  <si>
    <r>
      <rPr>
        <sz val="10"/>
        <rFont val="仿宋_GB2312"/>
        <charset val="134"/>
      </rPr>
      <t>贵阳市观山湖区石林路贵阳奥林匹克体育中心负二层停车场</t>
    </r>
  </si>
  <si>
    <r>
      <rPr>
        <sz val="10"/>
        <rFont val="仿宋_GB2312"/>
        <charset val="134"/>
      </rPr>
      <t>贵州黔源贵广科技有限公司</t>
    </r>
  </si>
  <si>
    <r>
      <rPr>
        <sz val="10"/>
        <rFont val="仿宋_GB2312"/>
        <charset val="134"/>
      </rPr>
      <t>观山湖区大关村一组便民停车场充电桩项目</t>
    </r>
  </si>
  <si>
    <r>
      <rPr>
        <sz val="10"/>
        <rFont val="仿宋_GB2312"/>
        <charset val="134"/>
      </rPr>
      <t>贵阳市观山湖区大关村一组便民停车场</t>
    </r>
  </si>
  <si>
    <r>
      <rPr>
        <sz val="10"/>
        <rFont val="仿宋_GB2312"/>
        <charset val="134"/>
      </rPr>
      <t>玖</t>
    </r>
    <r>
      <rPr>
        <sz val="10"/>
        <rFont val="Times New Roman"/>
        <charset val="134"/>
      </rPr>
      <t>e</t>
    </r>
    <r>
      <rPr>
        <sz val="10"/>
        <rFont val="仿宋_GB2312"/>
        <charset val="134"/>
      </rPr>
      <t>充粑粑坳电动汽车充电站</t>
    </r>
  </si>
  <si>
    <r>
      <rPr>
        <sz val="10"/>
        <rFont val="仿宋_GB2312"/>
        <charset val="134"/>
      </rPr>
      <t>贵州省贵阳市观山湖区上寨村沙坡组大马加油站旁停车场内</t>
    </r>
  </si>
  <si>
    <r>
      <rPr>
        <sz val="10"/>
        <rFont val="仿宋_GB2312"/>
        <charset val="134"/>
      </rPr>
      <t>贵州腾度能源有限公司</t>
    </r>
  </si>
  <si>
    <r>
      <rPr>
        <sz val="10"/>
        <rFont val="仿宋_GB2312"/>
        <charset val="134"/>
      </rPr>
      <t>腾度能源金阳步行街充电桩</t>
    </r>
  </si>
  <si>
    <r>
      <rPr>
        <sz val="10"/>
        <rFont val="仿宋_GB2312"/>
        <charset val="134"/>
      </rPr>
      <t>金阳步行街街口</t>
    </r>
  </si>
  <si>
    <r>
      <rPr>
        <sz val="10"/>
        <rFont val="仿宋_GB2312"/>
        <charset val="134"/>
      </rPr>
      <t>玖</t>
    </r>
    <r>
      <rPr>
        <sz val="10"/>
        <rFont val="Times New Roman"/>
        <charset val="134"/>
      </rPr>
      <t>e</t>
    </r>
    <r>
      <rPr>
        <sz val="10"/>
        <rFont val="仿宋_GB2312"/>
        <charset val="134"/>
      </rPr>
      <t>充贵阳北站东广场电动汽车充电站</t>
    </r>
  </si>
  <si>
    <r>
      <rPr>
        <sz val="10"/>
        <rFont val="仿宋_GB2312"/>
        <charset val="134"/>
      </rPr>
      <t>贵州省贵阳市观山湖区大关村一组</t>
    </r>
    <r>
      <rPr>
        <sz val="10"/>
        <rFont val="Times New Roman"/>
        <charset val="134"/>
      </rPr>
      <t>6</t>
    </r>
    <r>
      <rPr>
        <sz val="10"/>
        <rFont val="仿宋_GB2312"/>
        <charset val="134"/>
      </rPr>
      <t>号地停车场内。</t>
    </r>
  </si>
  <si>
    <r>
      <rPr>
        <sz val="10"/>
        <rFont val="仿宋_GB2312"/>
        <charset val="134"/>
      </rPr>
      <t>特来电贵阳融创九樾府小区充电桩项目</t>
    </r>
  </si>
  <si>
    <r>
      <rPr>
        <sz val="10"/>
        <rFont val="仿宋_GB2312"/>
        <charset val="134"/>
      </rPr>
      <t>贵阳市观山湖区数博大道长岭南路融创九樾府</t>
    </r>
    <r>
      <rPr>
        <sz val="10"/>
        <rFont val="Times New Roman"/>
        <charset val="134"/>
      </rPr>
      <t>B/C</t>
    </r>
    <r>
      <rPr>
        <sz val="10"/>
        <rFont val="仿宋_GB2312"/>
        <charset val="134"/>
      </rPr>
      <t>区停车场</t>
    </r>
  </si>
  <si>
    <r>
      <rPr>
        <sz val="10"/>
        <rFont val="仿宋_GB2312"/>
        <charset val="134"/>
      </rPr>
      <t>特来电贵阳富力中心充电桩项目</t>
    </r>
  </si>
  <si>
    <r>
      <rPr>
        <sz val="10"/>
        <rFont val="仿宋_GB2312"/>
        <charset val="134"/>
      </rPr>
      <t>贵阳市观山湖区富力中心</t>
    </r>
    <r>
      <rPr>
        <sz val="10"/>
        <rFont val="Times New Roman"/>
        <charset val="134"/>
      </rPr>
      <t>A3</t>
    </r>
    <r>
      <rPr>
        <sz val="10"/>
        <rFont val="仿宋_GB2312"/>
        <charset val="134"/>
      </rPr>
      <t>栋负一层停车位</t>
    </r>
  </si>
  <si>
    <r>
      <rPr>
        <sz val="10"/>
        <rFont val="仿宋_GB2312"/>
        <charset val="134"/>
      </rPr>
      <t>贵阳市观山湖区林城东路国际会议中心地铁口旁云上方舟地面停车场</t>
    </r>
  </si>
  <si>
    <r>
      <rPr>
        <sz val="10"/>
        <rFont val="仿宋_GB2312"/>
        <charset val="134"/>
      </rPr>
      <t>贵州红雪晖玉新能源科技有限责任公司</t>
    </r>
  </si>
  <si>
    <r>
      <rPr>
        <sz val="10"/>
        <rFont val="仿宋_GB2312"/>
        <charset val="134"/>
      </rPr>
      <t>贵阳市观山湖区红华物流园电动汽车充电桩</t>
    </r>
  </si>
  <si>
    <r>
      <rPr>
        <sz val="10"/>
        <rFont val="仿宋_GB2312"/>
        <charset val="134"/>
      </rPr>
      <t>贵阳市观山湖区观山东路</t>
    </r>
    <r>
      <rPr>
        <sz val="10"/>
        <rFont val="Times New Roman"/>
        <charset val="134"/>
      </rPr>
      <t xml:space="preserve"> 210 </t>
    </r>
    <r>
      <rPr>
        <sz val="10"/>
        <rFont val="仿宋_GB2312"/>
        <charset val="134"/>
      </rPr>
      <t>国道口贵州红华商贸物流园仓储物流中心</t>
    </r>
    <r>
      <rPr>
        <sz val="10"/>
        <rFont val="Times New Roman"/>
        <charset val="134"/>
      </rPr>
      <t xml:space="preserve"> A </t>
    </r>
    <r>
      <rPr>
        <sz val="10"/>
        <rFont val="仿宋_GB2312"/>
        <charset val="134"/>
      </rPr>
      <t>栋停车场</t>
    </r>
  </si>
  <si>
    <r>
      <rPr>
        <sz val="10"/>
        <rFont val="仿宋_GB2312"/>
        <charset val="134"/>
      </rPr>
      <t>贵阳公交小商品市场充电桩（二期）</t>
    </r>
  </si>
  <si>
    <r>
      <rPr>
        <sz val="10"/>
        <rFont val="仿宋_GB2312"/>
        <charset val="134"/>
      </rPr>
      <t>贵州省贵阳市观山湖区商城西路小商品市场公交首末站停车场内。</t>
    </r>
  </si>
  <si>
    <r>
      <rPr>
        <sz val="10"/>
        <rFont val="仿宋_GB2312"/>
        <charset val="134"/>
      </rPr>
      <t>贵州感应科技发展有限公司</t>
    </r>
  </si>
  <si>
    <r>
      <rPr>
        <sz val="10"/>
        <rFont val="仿宋_GB2312"/>
        <charset val="134"/>
      </rPr>
      <t>贵州感应新景象停车场新能源充电桩项目</t>
    </r>
  </si>
  <si>
    <r>
      <rPr>
        <sz val="10"/>
        <rFont val="仿宋_GB2312"/>
        <charset val="134"/>
      </rPr>
      <t>贵阳市大关村一组观山东路贵阳新景象停车场内</t>
    </r>
  </si>
  <si>
    <r>
      <rPr>
        <sz val="10"/>
        <rFont val="仿宋_GB2312"/>
        <charset val="134"/>
      </rPr>
      <t>贵州启航新能源发展有限公司</t>
    </r>
  </si>
  <si>
    <r>
      <rPr>
        <sz val="10"/>
        <rFont val="仿宋_GB2312"/>
        <charset val="134"/>
      </rPr>
      <t>金阳南路景怡苑</t>
    </r>
    <r>
      <rPr>
        <sz val="10"/>
        <rFont val="Times New Roman"/>
        <charset val="134"/>
      </rPr>
      <t>“</t>
    </r>
    <r>
      <rPr>
        <sz val="10"/>
        <rFont val="仿宋_GB2312"/>
        <charset val="134"/>
      </rPr>
      <t>福华地块</t>
    </r>
    <r>
      <rPr>
        <sz val="10"/>
        <rFont val="Times New Roman"/>
        <charset val="134"/>
      </rPr>
      <t>“</t>
    </r>
    <r>
      <rPr>
        <sz val="10"/>
        <rFont val="仿宋_GB2312"/>
        <charset val="134"/>
      </rPr>
      <t>新能源充电桩项目</t>
    </r>
  </si>
  <si>
    <r>
      <rPr>
        <sz val="10"/>
        <rFont val="仿宋_GB2312"/>
        <charset val="134"/>
      </rPr>
      <t>贵州省贵阳市观山湖区世纪城社区服务中心金阳南路金阳医院对面</t>
    </r>
  </si>
  <si>
    <r>
      <rPr>
        <sz val="10"/>
        <rFont val="仿宋_GB2312"/>
        <charset val="134"/>
      </rPr>
      <t>贵州冠能新能源有限公司</t>
    </r>
  </si>
  <si>
    <r>
      <rPr>
        <sz val="10"/>
        <rFont val="仿宋_GB2312"/>
        <charset val="134"/>
      </rPr>
      <t>冠能西二环大关充电站</t>
    </r>
  </si>
  <si>
    <r>
      <rPr>
        <sz val="10"/>
        <rFont val="仿宋_GB2312"/>
        <charset val="134"/>
      </rPr>
      <t>贵阳市观山湖区疾控中心旁上秀路与西二环接壤处</t>
    </r>
  </si>
  <si>
    <r>
      <rPr>
        <sz val="10"/>
        <rFont val="仿宋_GB2312"/>
        <charset val="134"/>
      </rPr>
      <t>贵州瑞通广源新能源科技有限公司</t>
    </r>
  </si>
  <si>
    <r>
      <rPr>
        <sz val="10"/>
        <rFont val="仿宋_GB2312"/>
        <charset val="134"/>
      </rPr>
      <t>贵阳市瑞通广源北站充电桩</t>
    </r>
  </si>
  <si>
    <r>
      <rPr>
        <sz val="10"/>
        <rFont val="仿宋_GB2312"/>
        <charset val="134"/>
      </rPr>
      <t>贵阳市观山湖区北大资源梦想城</t>
    </r>
    <r>
      <rPr>
        <sz val="10"/>
        <rFont val="Times New Roman"/>
        <charset val="134"/>
      </rPr>
      <t>8</t>
    </r>
    <r>
      <rPr>
        <sz val="10"/>
        <rFont val="仿宋_GB2312"/>
        <charset val="134"/>
      </rPr>
      <t>组团</t>
    </r>
    <r>
      <rPr>
        <sz val="10"/>
        <rFont val="Times New Roman"/>
        <charset val="134"/>
      </rPr>
      <t>A01</t>
    </r>
    <r>
      <rPr>
        <sz val="10"/>
        <rFont val="仿宋_GB2312"/>
        <charset val="134"/>
      </rPr>
      <t>栋车辆出口右侧内停车场</t>
    </r>
  </si>
  <si>
    <r>
      <rPr>
        <sz val="10"/>
        <rFont val="仿宋_GB2312"/>
        <charset val="134"/>
      </rPr>
      <t>贵阳金龙房地产开发有限责任公司</t>
    </r>
  </si>
  <si>
    <r>
      <rPr>
        <sz val="10"/>
        <rFont val="仿宋_GB2312"/>
        <charset val="134"/>
      </rPr>
      <t>贵阳市金龙国际花园充电桩项目</t>
    </r>
  </si>
  <si>
    <r>
      <rPr>
        <sz val="10"/>
        <rFont val="仿宋_GB2312"/>
        <charset val="134"/>
      </rPr>
      <t>贵州省贵阳市观山湖区金龙国际花园停车场</t>
    </r>
  </si>
  <si>
    <r>
      <rPr>
        <sz val="10"/>
        <rFont val="仿宋_GB2312"/>
        <charset val="134"/>
      </rPr>
      <t>贵阳市金龙金色时代充电桩项目</t>
    </r>
  </si>
  <si>
    <r>
      <rPr>
        <sz val="10"/>
        <rFont val="仿宋_GB2312"/>
        <charset val="134"/>
      </rPr>
      <t>贵州省贵阳市观山湖区金龙金色时代停车场</t>
    </r>
  </si>
  <si>
    <r>
      <rPr>
        <sz val="10"/>
        <rFont val="仿宋_GB2312"/>
        <charset val="134"/>
      </rPr>
      <t>贵州智行物联网科技有限公司</t>
    </r>
  </si>
  <si>
    <r>
      <rPr>
        <sz val="10"/>
        <rFont val="仿宋_GB2312"/>
        <charset val="134"/>
      </rPr>
      <t>贵阳玖福城国贸购物中心充电桩</t>
    </r>
  </si>
  <si>
    <r>
      <rPr>
        <sz val="10"/>
        <rFont val="仿宋_GB2312"/>
        <charset val="134"/>
      </rPr>
      <t>贵州省贵阳市观山湖区玖福城国贸购物中心地下停车场负一楼</t>
    </r>
  </si>
  <si>
    <r>
      <rPr>
        <sz val="10"/>
        <rFont val="仿宋_GB2312"/>
        <charset val="134"/>
      </rPr>
      <t>观府新壹街商业广场充电站项目</t>
    </r>
  </si>
  <si>
    <r>
      <rPr>
        <sz val="10"/>
        <rFont val="仿宋_GB2312"/>
        <charset val="134"/>
      </rPr>
      <t>观山湖区金阳北路观府壹号一组团新壹街商业广场地面停车场</t>
    </r>
  </si>
  <si>
    <r>
      <rPr>
        <sz val="10"/>
        <rFont val="仿宋_GB2312"/>
        <charset val="134"/>
      </rPr>
      <t>富力中心</t>
    </r>
    <r>
      <rPr>
        <sz val="10"/>
        <rFont val="Times New Roman"/>
        <charset val="134"/>
      </rPr>
      <t>A7</t>
    </r>
    <r>
      <rPr>
        <sz val="10"/>
        <rFont val="仿宋_GB2312"/>
        <charset val="134"/>
      </rPr>
      <t>负一层停车场充电桩项目</t>
    </r>
  </si>
  <si>
    <r>
      <rPr>
        <sz val="10"/>
        <rFont val="仿宋_GB2312"/>
        <charset val="134"/>
      </rPr>
      <t>贵州省贵阳市观山湖区诚信南路富力中心</t>
    </r>
    <r>
      <rPr>
        <sz val="10"/>
        <rFont val="Times New Roman"/>
        <charset val="134"/>
      </rPr>
      <t>A7</t>
    </r>
    <r>
      <rPr>
        <sz val="10"/>
        <rFont val="仿宋_GB2312"/>
        <charset val="134"/>
      </rPr>
      <t>栋负一层</t>
    </r>
  </si>
  <si>
    <r>
      <rPr>
        <sz val="10"/>
        <rFont val="仿宋_GB2312"/>
        <charset val="134"/>
      </rPr>
      <t>贵州光拓云新能源有限公司</t>
    </r>
  </si>
  <si>
    <r>
      <rPr>
        <sz val="10"/>
        <rFont val="仿宋_GB2312"/>
        <charset val="134"/>
      </rPr>
      <t>会展城</t>
    </r>
    <r>
      <rPr>
        <sz val="10"/>
        <rFont val="Times New Roman"/>
        <charset val="134"/>
      </rPr>
      <t>B</t>
    </r>
    <r>
      <rPr>
        <sz val="10"/>
        <rFont val="仿宋_GB2312"/>
        <charset val="134"/>
      </rPr>
      <t>区金融商务西区充电站项目</t>
    </r>
  </si>
  <si>
    <r>
      <rPr>
        <sz val="10"/>
        <rFont val="仿宋_GB2312"/>
        <charset val="134"/>
      </rPr>
      <t>贵州省贵阳市观山湖区会展城</t>
    </r>
    <r>
      <rPr>
        <sz val="10"/>
        <rFont val="Times New Roman"/>
        <charset val="134"/>
      </rPr>
      <t>B</t>
    </r>
    <r>
      <rPr>
        <sz val="10"/>
        <rFont val="仿宋_GB2312"/>
        <charset val="134"/>
      </rPr>
      <t>区金融商务西区</t>
    </r>
  </si>
  <si>
    <r>
      <rPr>
        <sz val="10"/>
        <rFont val="仿宋_GB2312"/>
        <charset val="134"/>
      </rPr>
      <t>贵阳市中铁阅山湖充电桩项目</t>
    </r>
  </si>
  <si>
    <r>
      <rPr>
        <sz val="10"/>
        <rFont val="仿宋_GB2312"/>
        <charset val="134"/>
      </rPr>
      <t>贵州省贵阳市观山湖区观山西路观山湖第十一中学旁露天停车场。</t>
    </r>
  </si>
  <si>
    <r>
      <rPr>
        <sz val="10"/>
        <rFont val="仿宋_GB2312"/>
        <charset val="134"/>
      </rPr>
      <t>贵阳金茂观山湖充电桩</t>
    </r>
  </si>
  <si>
    <r>
      <rPr>
        <sz val="10"/>
        <rFont val="仿宋_GB2312"/>
        <charset val="134"/>
      </rPr>
      <t>贵州省贵阳市观山湖区数博大道金茂观山湖地面停车场</t>
    </r>
  </si>
  <si>
    <r>
      <rPr>
        <sz val="10"/>
        <rFont val="仿宋_GB2312"/>
        <charset val="134"/>
      </rPr>
      <t>贵州鑫杰源充电科技有限公司</t>
    </r>
  </si>
  <si>
    <r>
      <rPr>
        <sz val="10"/>
        <rFont val="仿宋_GB2312"/>
        <charset val="134"/>
      </rPr>
      <t>观山湖区金朱东路东林公园新能源充电桩项目</t>
    </r>
  </si>
  <si>
    <r>
      <rPr>
        <sz val="10"/>
        <rFont val="仿宋_GB2312"/>
        <charset val="134"/>
      </rPr>
      <t>观山湖区金朱东路</t>
    </r>
  </si>
  <si>
    <r>
      <rPr>
        <sz val="10"/>
        <rFont val="仿宋_GB2312"/>
        <charset val="134"/>
      </rPr>
      <t>富力新天地新能源汽车充电桩项目</t>
    </r>
  </si>
  <si>
    <r>
      <rPr>
        <sz val="10"/>
        <rFont val="仿宋_GB2312"/>
        <charset val="134"/>
      </rPr>
      <t>贵阳市观山湖区碧海南路富力新天地停车场</t>
    </r>
  </si>
  <si>
    <r>
      <rPr>
        <sz val="10"/>
        <rFont val="仿宋_GB2312"/>
        <charset val="134"/>
      </rPr>
      <t>贵州广深能源有限公司</t>
    </r>
  </si>
  <si>
    <r>
      <rPr>
        <sz val="10"/>
        <rFont val="仿宋_GB2312"/>
        <charset val="134"/>
      </rPr>
      <t>映山府充电站项目</t>
    </r>
  </si>
  <si>
    <r>
      <rPr>
        <sz val="10"/>
        <rFont val="仿宋_GB2312"/>
        <charset val="134"/>
      </rPr>
      <t>西南上城碧桂园映山府</t>
    </r>
  </si>
  <si>
    <r>
      <rPr>
        <sz val="10"/>
        <rFont val="仿宋_GB2312"/>
        <charset val="134"/>
      </rPr>
      <t>观山湖区龙城壹号金色充充汽车充电桩</t>
    </r>
  </si>
  <si>
    <r>
      <rPr>
        <sz val="10"/>
        <rFont val="仿宋_GB2312"/>
        <charset val="134"/>
      </rPr>
      <t>观山湖区金阳南路</t>
    </r>
    <r>
      <rPr>
        <sz val="10"/>
        <rFont val="Times New Roman"/>
        <charset val="134"/>
      </rPr>
      <t>6</t>
    </r>
    <r>
      <rPr>
        <sz val="10"/>
        <rFont val="仿宋_GB2312"/>
        <charset val="134"/>
      </rPr>
      <t>号贵阳世纪城</t>
    </r>
    <r>
      <rPr>
        <sz val="10"/>
        <rFont val="Times New Roman"/>
        <charset val="134"/>
      </rPr>
      <t>M</t>
    </r>
    <r>
      <rPr>
        <sz val="10"/>
        <rFont val="仿宋_GB2312"/>
        <charset val="134"/>
      </rPr>
      <t>组团</t>
    </r>
    <r>
      <rPr>
        <sz val="10"/>
        <rFont val="Times New Roman"/>
        <charset val="134"/>
      </rPr>
      <t>16</t>
    </r>
    <r>
      <rPr>
        <sz val="10"/>
        <rFont val="仿宋_GB2312"/>
        <charset val="134"/>
      </rPr>
      <t>号楼</t>
    </r>
    <r>
      <rPr>
        <sz val="10"/>
        <rFont val="Times New Roman"/>
        <charset val="134"/>
      </rPr>
      <t>2</t>
    </r>
    <r>
      <rPr>
        <sz val="10"/>
        <rFont val="仿宋_GB2312"/>
        <charset val="134"/>
      </rPr>
      <t>号</t>
    </r>
  </si>
  <si>
    <r>
      <rPr>
        <sz val="10"/>
        <rFont val="仿宋_GB2312"/>
        <charset val="134"/>
      </rPr>
      <t>贵州深度新能源有限公司</t>
    </r>
  </si>
  <si>
    <r>
      <rPr>
        <sz val="10"/>
        <rFont val="仿宋_GB2312"/>
        <charset val="134"/>
      </rPr>
      <t>西南上城天悦府社区充电桩项目</t>
    </r>
  </si>
  <si>
    <r>
      <rPr>
        <sz val="10"/>
        <rFont val="仿宋_GB2312"/>
        <charset val="134"/>
      </rPr>
      <t>贵州省贵阳市观山湖区宾阳大道与石林西路交汇处天悦府临石林西路商业街地面停车场</t>
    </r>
  </si>
  <si>
    <r>
      <rPr>
        <sz val="10"/>
        <rFont val="仿宋_GB2312"/>
        <charset val="134"/>
      </rPr>
      <t>维也纳酒店（阅山湖店）充电桩</t>
    </r>
  </si>
  <si>
    <r>
      <rPr>
        <sz val="10"/>
        <rFont val="仿宋_GB2312"/>
        <charset val="134"/>
      </rPr>
      <t>贵阳市观山湖区上麦村宾阳大道维也纳酒店门口现有停车场</t>
    </r>
  </si>
  <si>
    <r>
      <rPr>
        <sz val="10"/>
        <rFont val="仿宋_GB2312"/>
        <charset val="134"/>
      </rPr>
      <t>贵阳市观山湖区龙泉村充电桩项目</t>
    </r>
  </si>
  <si>
    <r>
      <rPr>
        <sz val="10"/>
        <rFont val="仿宋_GB2312"/>
        <charset val="134"/>
      </rPr>
      <t>贵州省贵阳市观山湖区世纪城街道龙泉新村安置房二期一号二号三号楼前空地（停车位）</t>
    </r>
  </si>
  <si>
    <r>
      <rPr>
        <sz val="10"/>
        <rFont val="仿宋_GB2312"/>
        <charset val="134"/>
      </rPr>
      <t>贵阳观府壹号充电桩</t>
    </r>
  </si>
  <si>
    <r>
      <rPr>
        <sz val="10"/>
        <rFont val="仿宋_GB2312"/>
        <charset val="134"/>
      </rPr>
      <t>贵阳市观山湖区贵阳观府壹号三组团学校旁社会停车场</t>
    </r>
  </si>
  <si>
    <r>
      <rPr>
        <sz val="10"/>
        <rFont val="仿宋_GB2312"/>
        <charset val="134"/>
      </rPr>
      <t>矿能特来电充电站项目（金阳新世界、老湾塘地铁站、悦程医院）</t>
    </r>
  </si>
  <si>
    <r>
      <rPr>
        <sz val="10"/>
        <rFont val="Times New Roman"/>
        <charset val="134"/>
      </rPr>
      <t>1.</t>
    </r>
    <r>
      <rPr>
        <sz val="10"/>
        <rFont val="仿宋_GB2312"/>
        <charset val="134"/>
      </rPr>
      <t>贵州省贵阳市观山湖区金朱路新世界酒店停车场</t>
    </r>
    <r>
      <rPr>
        <sz val="10"/>
        <rFont val="Times New Roman"/>
        <charset val="134"/>
      </rPr>
      <t xml:space="preserve"> 2.</t>
    </r>
    <r>
      <rPr>
        <sz val="10"/>
        <rFont val="仿宋_GB2312"/>
        <charset val="134"/>
      </rPr>
      <t>贵州省贵阳市观山湖区轨道交通</t>
    </r>
    <r>
      <rPr>
        <sz val="10"/>
        <rFont val="Times New Roman"/>
        <charset val="134"/>
      </rPr>
      <t>1</t>
    </r>
    <r>
      <rPr>
        <sz val="10"/>
        <rFont val="仿宋_GB2312"/>
        <charset val="134"/>
      </rPr>
      <t>号线老湾塘站地铁站停车场</t>
    </r>
    <r>
      <rPr>
        <sz val="10"/>
        <rFont val="Times New Roman"/>
        <charset val="134"/>
      </rPr>
      <t xml:space="preserve"> 3.</t>
    </r>
    <r>
      <rPr>
        <sz val="10"/>
        <rFont val="仿宋_GB2312"/>
        <charset val="134"/>
      </rPr>
      <t>贵州省贵阳市观山湖区黔灵山路</t>
    </r>
    <r>
      <rPr>
        <sz val="10"/>
        <rFont val="Times New Roman"/>
        <charset val="134"/>
      </rPr>
      <t xml:space="preserve"> 6 </t>
    </r>
    <r>
      <rPr>
        <sz val="10"/>
        <rFont val="仿宋_GB2312"/>
        <charset val="134"/>
      </rPr>
      <t>号悦程医院地面停车场</t>
    </r>
  </si>
  <si>
    <r>
      <rPr>
        <sz val="10"/>
        <rFont val="仿宋_GB2312"/>
        <charset val="134"/>
      </rPr>
      <t>贵州电迅新能源有限公司</t>
    </r>
  </si>
  <si>
    <r>
      <rPr>
        <sz val="10"/>
        <rFont val="仿宋_GB2312"/>
        <charset val="134"/>
      </rPr>
      <t>贵州电迅新能源充电桩（贵阳北站）</t>
    </r>
  </si>
  <si>
    <r>
      <rPr>
        <sz val="10"/>
        <rFont val="仿宋_GB2312"/>
        <charset val="134"/>
      </rPr>
      <t>贵州省贵阳市观山湖区创新东路与西二环交叉口（贵阳北站南侧）众城利和停车场内</t>
    </r>
  </si>
  <si>
    <r>
      <rPr>
        <sz val="10"/>
        <rFont val="仿宋_GB2312"/>
        <charset val="134"/>
      </rPr>
      <t>贵阳观山湖新型城镇化建设投资有限公司</t>
    </r>
  </si>
  <si>
    <r>
      <rPr>
        <sz val="10"/>
        <rFont val="仿宋_GB2312"/>
        <charset val="134"/>
      </rPr>
      <t>观山湖区奥体中心充电桩项目</t>
    </r>
  </si>
  <si>
    <r>
      <rPr>
        <sz val="10"/>
        <rFont val="仿宋_GB2312"/>
        <charset val="134"/>
      </rPr>
      <t>贵州省贵阳市观山湖区奥体中心旁（停车场）</t>
    </r>
  </si>
  <si>
    <r>
      <rPr>
        <sz val="10"/>
        <rFont val="仿宋_GB2312"/>
        <charset val="134"/>
      </rPr>
      <t>观山湖区商贸城充电桩项目</t>
    </r>
  </si>
  <si>
    <r>
      <rPr>
        <sz val="10"/>
        <rFont val="仿宋_GB2312"/>
        <charset val="134"/>
      </rPr>
      <t>贵州省贵阳市观山湖区二号路与宾阳大道交汇处（停车场）</t>
    </r>
  </si>
  <si>
    <r>
      <rPr>
        <sz val="10"/>
        <rFont val="仿宋_GB2312"/>
        <charset val="134"/>
      </rPr>
      <t>观山湖区丽阳天下充电桩项目</t>
    </r>
  </si>
  <si>
    <r>
      <rPr>
        <sz val="10"/>
        <rFont val="仿宋_GB2312"/>
        <charset val="134"/>
      </rPr>
      <t>观山湖公园观山东路停车场</t>
    </r>
  </si>
  <si>
    <r>
      <rPr>
        <sz val="10"/>
        <rFont val="仿宋_GB2312"/>
        <charset val="134"/>
      </rPr>
      <t>贵州南度度城市供用电运营有限责任公司</t>
    </r>
  </si>
  <si>
    <r>
      <rPr>
        <sz val="10"/>
        <rFont val="仿宋_GB2312"/>
        <charset val="134"/>
      </rPr>
      <t>观府壹号充电桩建设项目</t>
    </r>
  </si>
  <si>
    <r>
      <rPr>
        <sz val="10"/>
        <rFont val="仿宋_GB2312"/>
        <charset val="134"/>
      </rPr>
      <t>贵州省贵阳市观山湖区金阳北路</t>
    </r>
    <r>
      <rPr>
        <sz val="10"/>
        <rFont val="Times New Roman"/>
        <charset val="134"/>
      </rPr>
      <t>378</t>
    </r>
    <r>
      <rPr>
        <sz val="10"/>
        <rFont val="仿宋_GB2312"/>
        <charset val="134"/>
      </rPr>
      <t>号（观府壹号四组团</t>
    </r>
    <r>
      <rPr>
        <sz val="10"/>
        <rFont val="Times New Roman"/>
        <charset val="134"/>
      </rPr>
      <t>22</t>
    </r>
    <r>
      <rPr>
        <sz val="10"/>
        <rFont val="仿宋_GB2312"/>
        <charset val="134"/>
      </rPr>
      <t>栋与</t>
    </r>
    <r>
      <rPr>
        <sz val="10"/>
        <rFont val="Times New Roman"/>
        <charset val="134"/>
      </rPr>
      <t>23</t>
    </r>
    <r>
      <rPr>
        <sz val="10"/>
        <rFont val="仿宋_GB2312"/>
        <charset val="134"/>
      </rPr>
      <t>栋靠石标路社会停车场）</t>
    </r>
  </si>
  <si>
    <r>
      <rPr>
        <sz val="10"/>
        <rFont val="仿宋_GB2312"/>
        <charset val="134"/>
      </rPr>
      <t>大秦大健康医疗综合体充电桩建设项目</t>
    </r>
  </si>
  <si>
    <r>
      <rPr>
        <sz val="10"/>
        <rFont val="仿宋_GB2312"/>
        <charset val="134"/>
      </rPr>
      <t>贵州省贵阳市观山湖区西二环与林城东路交叉口西南角</t>
    </r>
  </si>
  <si>
    <r>
      <rPr>
        <sz val="10"/>
        <rFont val="仿宋_GB2312"/>
        <charset val="134"/>
      </rPr>
      <t>贵州蔚航新能源有限公司</t>
    </r>
  </si>
  <si>
    <r>
      <rPr>
        <sz val="10"/>
        <rFont val="仿宋_GB2312"/>
        <charset val="134"/>
      </rPr>
      <t>蔚航充电站（观山湖超充站）二期</t>
    </r>
  </si>
  <si>
    <r>
      <rPr>
        <sz val="10"/>
        <rFont val="仿宋_GB2312"/>
        <charset val="134"/>
      </rPr>
      <t>贵州省贵阳市观山湖区观山东路观山湖公园停车场</t>
    </r>
  </si>
  <si>
    <t>花溪区</t>
  </si>
  <si>
    <r>
      <rPr>
        <sz val="10"/>
        <rFont val="仿宋_GB2312"/>
        <charset val="134"/>
      </rPr>
      <t>贵州智成投资有限公司</t>
    </r>
  </si>
  <si>
    <r>
      <rPr>
        <sz val="10"/>
        <rFont val="仿宋_GB2312"/>
        <charset val="134"/>
      </rPr>
      <t>保利溪湖三期停车场充电站扩建项目</t>
    </r>
  </si>
  <si>
    <r>
      <rPr>
        <sz val="10"/>
        <rFont val="仿宋_GB2312"/>
        <charset val="134"/>
      </rPr>
      <t>花桐路与孟溪路交叉口保利溪湖三期露天停车场</t>
    </r>
  </si>
  <si>
    <r>
      <rPr>
        <sz val="10"/>
        <rFont val="仿宋_GB2312"/>
        <charset val="134"/>
      </rPr>
      <t>贵州天利机电市场集团有限公司</t>
    </r>
  </si>
  <si>
    <r>
      <rPr>
        <sz val="10"/>
        <rFont val="仿宋_GB2312"/>
        <charset val="134"/>
      </rPr>
      <t>花溪区天利机电城停车场充电桩项目</t>
    </r>
  </si>
  <si>
    <r>
      <rPr>
        <sz val="10"/>
        <rFont val="仿宋_GB2312"/>
        <charset val="134"/>
      </rPr>
      <t>贵州省贵阳市花溪区石板镇摆勺村贵州天利机电市场集团有限公司广进楼</t>
    </r>
    <r>
      <rPr>
        <sz val="10"/>
        <rFont val="Times New Roman"/>
        <charset val="134"/>
      </rPr>
      <t>209</t>
    </r>
    <r>
      <rPr>
        <sz val="10"/>
        <rFont val="仿宋_GB2312"/>
        <charset val="134"/>
      </rPr>
      <t>号</t>
    </r>
  </si>
  <si>
    <r>
      <rPr>
        <sz val="10"/>
        <rFont val="仿宋_GB2312"/>
        <charset val="134"/>
      </rPr>
      <t>贵阳市花溪区溪北办事处吉麟村充电桩（二期）</t>
    </r>
  </si>
  <si>
    <r>
      <rPr>
        <sz val="10"/>
        <rFont val="仿宋_GB2312"/>
        <charset val="134"/>
      </rPr>
      <t>贵州省贵阳市花溪区溪北办事处吉麟村</t>
    </r>
  </si>
  <si>
    <r>
      <rPr>
        <sz val="10"/>
        <rFont val="仿宋_GB2312"/>
        <charset val="134"/>
      </rPr>
      <t>贵州坚丽美门窗有限公司</t>
    </r>
  </si>
  <si>
    <r>
      <rPr>
        <sz val="10"/>
        <rFont val="仿宋_GB2312"/>
        <charset val="134"/>
      </rPr>
      <t>贵州省贵阳市花溪区石板镇羊龙村亿隆建材城充电站</t>
    </r>
  </si>
  <si>
    <r>
      <rPr>
        <sz val="10"/>
        <rFont val="仿宋_GB2312"/>
        <charset val="134"/>
      </rPr>
      <t>贵州省贵阳市花溪区石板镇羊龙村亿隆建材城</t>
    </r>
  </si>
  <si>
    <r>
      <rPr>
        <sz val="10"/>
        <rFont val="仿宋_GB2312"/>
        <charset val="134"/>
      </rPr>
      <t>贵州省贵阳市花溪区石板镇云凹村西部嘉园充电站</t>
    </r>
  </si>
  <si>
    <r>
      <rPr>
        <sz val="10"/>
        <rFont val="仿宋_GB2312"/>
        <charset val="134"/>
      </rPr>
      <t>贵州省贵阳市花溪区石板镇云凹村西部嘉园</t>
    </r>
  </si>
  <si>
    <r>
      <rPr>
        <sz val="10"/>
        <rFont val="仿宋_GB2312"/>
        <charset val="134"/>
      </rPr>
      <t>贵阳花溪顺利通物流有限公司</t>
    </r>
  </si>
  <si>
    <r>
      <rPr>
        <sz val="10"/>
        <rFont val="仿宋_GB2312"/>
        <charset val="134"/>
      </rPr>
      <t>花溪棉花关电杆厂充电站扩建项目</t>
    </r>
  </si>
  <si>
    <r>
      <rPr>
        <sz val="10"/>
        <rFont val="仿宋_GB2312"/>
        <charset val="134"/>
      </rPr>
      <t>贵阳市花溪区棉花关电杆厂旁</t>
    </r>
  </si>
  <si>
    <r>
      <rPr>
        <sz val="10"/>
        <rFont val="仿宋_GB2312"/>
        <charset val="134"/>
      </rPr>
      <t>特来电贵阳花溪区充电基础设施建设项目</t>
    </r>
  </si>
  <si>
    <r>
      <rPr>
        <sz val="10"/>
        <rFont val="仿宋_GB2312"/>
        <charset val="134"/>
      </rPr>
      <t>花溪区花石路</t>
    </r>
  </si>
  <si>
    <t>高新区</t>
  </si>
  <si>
    <r>
      <rPr>
        <sz val="10"/>
        <rFont val="仿宋_GB2312"/>
        <charset val="134"/>
      </rPr>
      <t>特来电贵阳绿地新都会充电站</t>
    </r>
  </si>
  <si>
    <r>
      <rPr>
        <sz val="10"/>
        <rFont val="仿宋_GB2312"/>
        <charset val="134"/>
      </rPr>
      <t>贵阳国家高新区沙文生态科技产业园金苏大道</t>
    </r>
    <r>
      <rPr>
        <sz val="10"/>
        <rFont val="Times New Roman"/>
        <charset val="0"/>
      </rPr>
      <t>2640</t>
    </r>
    <r>
      <rPr>
        <sz val="10"/>
        <rFont val="仿宋_GB2312"/>
        <charset val="134"/>
      </rPr>
      <t>号绿地新都会</t>
    </r>
  </si>
  <si>
    <r>
      <rPr>
        <sz val="10"/>
        <rFont val="仿宋_GB2312"/>
        <charset val="134"/>
      </rPr>
      <t>特来电贵阳高科一号充电站项目</t>
    </r>
  </si>
  <si>
    <r>
      <rPr>
        <sz val="10"/>
        <rFont val="仿宋_GB2312"/>
        <charset val="134"/>
      </rPr>
      <t>贵阳国家高新区金阳科技产业园高科一号地面及地下停车场</t>
    </r>
  </si>
  <si>
    <r>
      <rPr>
        <sz val="10"/>
        <rFont val="仿宋_GB2312"/>
        <charset val="134"/>
      </rPr>
      <t>矿能特来电沙文中小企业孵化园充电站</t>
    </r>
  </si>
  <si>
    <r>
      <rPr>
        <sz val="10"/>
        <rFont val="仿宋_GB2312"/>
        <charset val="134"/>
      </rPr>
      <t>贵州省贵阳市白云区沙文镇科产路贵</t>
    </r>
    <r>
      <rPr>
        <sz val="10"/>
        <rFont val="Times New Roman"/>
        <charset val="0"/>
      </rPr>
      <t>·</t>
    </r>
    <r>
      <rPr>
        <sz val="10"/>
        <rFont val="仿宋_GB2312"/>
        <charset val="134"/>
      </rPr>
      <t>制造世界</t>
    </r>
  </si>
  <si>
    <r>
      <rPr>
        <sz val="10"/>
        <rFont val="仿宋_GB2312"/>
        <charset val="134"/>
      </rPr>
      <t>矿能特来电贵阳水务集团充电站</t>
    </r>
  </si>
  <si>
    <r>
      <rPr>
        <sz val="10"/>
        <rFont val="仿宋_GB2312"/>
        <charset val="134"/>
      </rPr>
      <t>贵阳国家高新区金阳科技产业园兴义路一号贵阳水务集团停车场</t>
    </r>
  </si>
  <si>
    <r>
      <rPr>
        <sz val="10"/>
        <rFont val="仿宋_GB2312"/>
        <charset val="134"/>
      </rPr>
      <t>矿能特来电贵阳高新区管委会驻地专用充电站</t>
    </r>
  </si>
  <si>
    <r>
      <rPr>
        <sz val="10"/>
        <rFont val="仿宋_GB2312"/>
        <charset val="134"/>
      </rPr>
      <t>贵阳高新区政务服务中心地下停车场</t>
    </r>
  </si>
  <si>
    <r>
      <rPr>
        <sz val="10"/>
        <rFont val="仿宋_GB2312"/>
        <charset val="134"/>
      </rPr>
      <t>贵州易电新能源服务有限公司</t>
    </r>
  </si>
  <si>
    <r>
      <rPr>
        <sz val="10"/>
        <rFont val="仿宋_GB2312"/>
        <charset val="134"/>
      </rPr>
      <t>易电创客广场充电桩项目</t>
    </r>
  </si>
  <si>
    <r>
      <rPr>
        <sz val="10"/>
        <rFont val="仿宋_GB2312"/>
        <charset val="134"/>
      </rPr>
      <t>贵阳国家高新区金阳科技产业园创客广场</t>
    </r>
  </si>
  <si>
    <r>
      <rPr>
        <sz val="10"/>
        <rFont val="仿宋_GB2312"/>
        <charset val="134"/>
      </rPr>
      <t>玖</t>
    </r>
    <r>
      <rPr>
        <sz val="10"/>
        <rFont val="Times New Roman"/>
        <charset val="0"/>
      </rPr>
      <t>e</t>
    </r>
    <r>
      <rPr>
        <sz val="10"/>
        <rFont val="仿宋_GB2312"/>
        <charset val="134"/>
      </rPr>
      <t>充德福中心电动汽车充电站</t>
    </r>
  </si>
  <si>
    <r>
      <rPr>
        <sz val="10"/>
        <rFont val="仿宋_GB2312"/>
        <charset val="134"/>
      </rPr>
      <t>贵阳国家高新区金阳科技产业园德福中心负一楼及负三楼地下停车场</t>
    </r>
  </si>
  <si>
    <t>清镇市</t>
  </si>
  <si>
    <r>
      <rPr>
        <sz val="10"/>
        <rFont val="仿宋_GB2312"/>
        <charset val="134"/>
      </rPr>
      <t>贵州高投服务管理有限公司</t>
    </r>
  </si>
  <si>
    <r>
      <rPr>
        <sz val="10"/>
        <rFont val="仿宋_GB2312"/>
        <charset val="134"/>
      </rPr>
      <t>贵州高投服务管理有限公司红枫服务区充电桩</t>
    </r>
  </si>
  <si>
    <r>
      <rPr>
        <sz val="10"/>
        <rFont val="仿宋_GB2312"/>
        <charset val="134"/>
      </rPr>
      <t>贵州省贵阳市清镇市红枫服务区</t>
    </r>
  </si>
  <si>
    <r>
      <rPr>
        <sz val="10"/>
        <rFont val="仿宋_GB2312"/>
        <charset val="134"/>
      </rPr>
      <t>贵州天时迈智慧交通投资有限公司</t>
    </r>
  </si>
  <si>
    <r>
      <rPr>
        <sz val="10"/>
        <rFont val="仿宋_GB2312"/>
        <charset val="134"/>
      </rPr>
      <t>时光贵州充电桩</t>
    </r>
  </si>
  <si>
    <r>
      <rPr>
        <sz val="10"/>
        <rFont val="仿宋_GB2312"/>
        <charset val="134"/>
      </rPr>
      <t>时光贵州景区内</t>
    </r>
  </si>
  <si>
    <r>
      <rPr>
        <sz val="10"/>
        <rFont val="仿宋_GB2312"/>
        <charset val="134"/>
      </rPr>
      <t>项目备案文件已过期</t>
    </r>
  </si>
  <si>
    <r>
      <rPr>
        <sz val="10"/>
        <rFont val="仿宋_GB2312"/>
        <charset val="134"/>
      </rPr>
      <t>贵州万家灯火新能源开发有限公司</t>
    </r>
  </si>
  <si>
    <r>
      <rPr>
        <sz val="10"/>
        <rFont val="仿宋_GB2312"/>
        <charset val="134"/>
      </rPr>
      <t>万家灯火清远检测站充电桩</t>
    </r>
  </si>
  <si>
    <r>
      <rPr>
        <sz val="10"/>
        <rFont val="仿宋_GB2312"/>
        <charset val="134"/>
      </rPr>
      <t>贵州省清镇市清远机动车监测站内</t>
    </r>
  </si>
  <si>
    <r>
      <rPr>
        <sz val="10"/>
        <rFont val="仿宋_GB2312"/>
        <charset val="134"/>
      </rPr>
      <t>极诚新能源中环国际充电站</t>
    </r>
  </si>
  <si>
    <r>
      <rPr>
        <sz val="10"/>
        <rFont val="仿宋_GB2312"/>
        <charset val="134"/>
      </rPr>
      <t>贵州省贵阳市清镇市中环国际</t>
    </r>
    <r>
      <rPr>
        <sz val="10"/>
        <rFont val="Times New Roman"/>
        <charset val="134"/>
      </rPr>
      <t>B2</t>
    </r>
    <r>
      <rPr>
        <sz val="10"/>
        <rFont val="仿宋_GB2312"/>
        <charset val="134"/>
      </rPr>
      <t>区露天停车场</t>
    </r>
  </si>
  <si>
    <r>
      <rPr>
        <sz val="10"/>
        <rFont val="仿宋_GB2312"/>
        <charset val="134"/>
      </rPr>
      <t>清镇市庙儿山充电站</t>
    </r>
  </si>
  <si>
    <r>
      <rPr>
        <sz val="10"/>
        <rFont val="仿宋_GB2312"/>
        <charset val="134"/>
      </rPr>
      <t>清镇市青龙山街道陈亮堡村血厂坡组贵黄路</t>
    </r>
    <r>
      <rPr>
        <sz val="10"/>
        <rFont val="Times New Roman"/>
        <charset val="134"/>
      </rPr>
      <t>3</t>
    </r>
    <r>
      <rPr>
        <sz val="10"/>
        <rFont val="仿宋_GB2312"/>
        <charset val="134"/>
      </rPr>
      <t>号自建房旁边</t>
    </r>
  </si>
  <si>
    <r>
      <rPr>
        <sz val="10"/>
        <rFont val="仿宋_GB2312"/>
        <charset val="134"/>
      </rPr>
      <t>天卓驾校充电站</t>
    </r>
  </si>
  <si>
    <r>
      <rPr>
        <sz val="10"/>
        <rFont val="仿宋_GB2312"/>
        <charset val="134"/>
      </rPr>
      <t>贵州省贵阳市清镇市百马大道（天卓驾校）</t>
    </r>
  </si>
  <si>
    <r>
      <rPr>
        <sz val="10"/>
        <rFont val="仿宋_GB2312"/>
        <charset val="134"/>
      </rPr>
      <t>清镇市金清南路广大城充电桩建设项目</t>
    </r>
  </si>
  <si>
    <r>
      <rPr>
        <sz val="10"/>
        <rFont val="仿宋_GB2312"/>
        <charset val="134"/>
      </rPr>
      <t>贵州省贵阳市清镇市金清南路广大城</t>
    </r>
    <r>
      <rPr>
        <sz val="10"/>
        <rFont val="Times New Roman"/>
        <charset val="134"/>
      </rPr>
      <t>C1</t>
    </r>
    <r>
      <rPr>
        <sz val="10"/>
        <rFont val="仿宋_GB2312"/>
        <charset val="134"/>
      </rPr>
      <t>、</t>
    </r>
    <r>
      <rPr>
        <sz val="10"/>
        <rFont val="Times New Roman"/>
        <charset val="134"/>
      </rPr>
      <t>C2</t>
    </r>
    <r>
      <rPr>
        <sz val="10"/>
        <rFont val="仿宋_GB2312"/>
        <charset val="134"/>
      </rPr>
      <t>、</t>
    </r>
    <r>
      <rPr>
        <sz val="10"/>
        <rFont val="Times New Roman"/>
        <charset val="134"/>
      </rPr>
      <t>B7</t>
    </r>
    <r>
      <rPr>
        <sz val="10"/>
        <rFont val="仿宋_GB2312"/>
        <charset val="134"/>
      </rPr>
      <t>组团负二层地下停车场</t>
    </r>
  </si>
  <si>
    <r>
      <rPr>
        <sz val="10"/>
        <rFont val="仿宋_GB2312"/>
        <charset val="134"/>
      </rPr>
      <t>贵阳佰信汽车销售有限公司</t>
    </r>
  </si>
  <si>
    <r>
      <rPr>
        <sz val="10"/>
        <rFont val="仿宋_GB2312"/>
        <charset val="134"/>
      </rPr>
      <t>清镇市济辉汽车城充电站</t>
    </r>
  </si>
  <si>
    <r>
      <rPr>
        <sz val="10"/>
        <rFont val="仿宋_GB2312"/>
        <charset val="134"/>
      </rPr>
      <t>济辉汽车城一期二号地块</t>
    </r>
  </si>
  <si>
    <r>
      <rPr>
        <sz val="10"/>
        <rFont val="仿宋_GB2312"/>
        <charset val="134"/>
      </rPr>
      <t>玖</t>
    </r>
    <r>
      <rPr>
        <sz val="10"/>
        <rFont val="Times New Roman"/>
        <charset val="134"/>
      </rPr>
      <t>e</t>
    </r>
    <r>
      <rPr>
        <sz val="10"/>
        <rFont val="仿宋_GB2312"/>
        <charset val="134"/>
      </rPr>
      <t>充华丰国际食品城电动汽车充电站</t>
    </r>
  </si>
  <si>
    <r>
      <rPr>
        <sz val="10"/>
        <rFont val="仿宋_GB2312"/>
        <charset val="134"/>
      </rPr>
      <t>贵阳市清镇市百马大道贵阳华丰国际食品城</t>
    </r>
  </si>
  <si>
    <r>
      <rPr>
        <sz val="10"/>
        <rFont val="仿宋_GB2312"/>
        <charset val="134"/>
      </rPr>
      <t>特来电贵州交职院充电站</t>
    </r>
  </si>
  <si>
    <r>
      <rPr>
        <sz val="10"/>
        <rFont val="仿宋_GB2312"/>
        <charset val="134"/>
      </rPr>
      <t>贵州省清镇市贵州交职院校内图书馆和公租房地下停车位及学校大门右侧酒店门前</t>
    </r>
  </si>
  <si>
    <r>
      <rPr>
        <sz val="10"/>
        <rFont val="仿宋_GB2312"/>
        <charset val="134"/>
      </rPr>
      <t>逸坤尚品新能源汽车充电站</t>
    </r>
  </si>
  <si>
    <r>
      <rPr>
        <sz val="10"/>
        <rFont val="仿宋_GB2312"/>
        <charset val="134"/>
      </rPr>
      <t>贵州省贵阳市清镇市百马大道朱关桥大桥下</t>
    </r>
  </si>
  <si>
    <r>
      <rPr>
        <sz val="10"/>
        <rFont val="仿宋_GB2312"/>
        <charset val="134"/>
      </rPr>
      <t>贵州省清镇市白马大道济辉汽车城一期停车场和二期停车场</t>
    </r>
  </si>
  <si>
    <r>
      <rPr>
        <sz val="10"/>
        <rFont val="仿宋_GB2312"/>
        <charset val="134"/>
      </rPr>
      <t>贵州全泓汽车充电服务有限公司</t>
    </r>
  </si>
  <si>
    <r>
      <rPr>
        <sz val="10"/>
        <rFont val="仿宋_GB2312"/>
        <charset val="134"/>
      </rPr>
      <t>清镇快巴车充电站</t>
    </r>
  </si>
  <si>
    <r>
      <rPr>
        <sz val="10"/>
        <rFont val="仿宋_GB2312"/>
        <charset val="134"/>
      </rPr>
      <t>贵阳市清镇市青龙山街道前进路</t>
    </r>
    <r>
      <rPr>
        <sz val="10"/>
        <rFont val="Times New Roman"/>
        <charset val="134"/>
      </rPr>
      <t>109</t>
    </r>
    <r>
      <rPr>
        <sz val="10"/>
        <rFont val="仿宋_GB2312"/>
        <charset val="134"/>
      </rPr>
      <t>号</t>
    </r>
  </si>
  <si>
    <r>
      <rPr>
        <sz val="10"/>
        <rFont val="仿宋_GB2312"/>
        <charset val="134"/>
      </rPr>
      <t>贵州中交贵黔高速公路发展有限公司</t>
    </r>
  </si>
  <si>
    <r>
      <rPr>
        <sz val="10"/>
        <rFont val="Times New Roman"/>
        <charset val="134"/>
      </rPr>
      <t>S82</t>
    </r>
    <r>
      <rPr>
        <sz val="10"/>
        <rFont val="仿宋_GB2312"/>
        <charset val="134"/>
      </rPr>
      <t>筑大高速麦格服务区充电桩项目</t>
    </r>
  </si>
  <si>
    <r>
      <rPr>
        <sz val="10"/>
        <rFont val="Times New Roman"/>
        <charset val="134"/>
      </rPr>
      <t>S82</t>
    </r>
    <r>
      <rPr>
        <sz val="10"/>
        <rFont val="仿宋_GB2312"/>
        <charset val="134"/>
      </rPr>
      <t>筑大高速麦格服务区</t>
    </r>
  </si>
  <si>
    <t>乌当区</t>
  </si>
  <si>
    <r>
      <rPr>
        <sz val="10"/>
        <rFont val="仿宋_GB2312"/>
        <charset val="134"/>
      </rPr>
      <t>贵州建强宏伟建设工程有限公司</t>
    </r>
  </si>
  <si>
    <r>
      <rPr>
        <sz val="10"/>
        <rFont val="仿宋_GB2312"/>
        <charset val="134"/>
      </rPr>
      <t>双福酒店充电站</t>
    </r>
  </si>
  <si>
    <r>
      <rPr>
        <sz val="10"/>
        <rFont val="仿宋_GB2312"/>
        <charset val="134"/>
      </rPr>
      <t>贵阳市乌当区高新路</t>
    </r>
  </si>
  <si>
    <r>
      <rPr>
        <sz val="10"/>
        <rFont val="仿宋_GB2312"/>
        <charset val="134"/>
      </rPr>
      <t>乌当区银泰花园停车场充电桩</t>
    </r>
  </si>
  <si>
    <r>
      <rPr>
        <sz val="10"/>
        <rFont val="仿宋_GB2312"/>
        <charset val="134"/>
      </rPr>
      <t>乌当区龙光路</t>
    </r>
  </si>
  <si>
    <r>
      <rPr>
        <sz val="10"/>
        <rFont val="仿宋_GB2312"/>
        <charset val="134"/>
      </rPr>
      <t>贵州省超电新能源科技有限公司</t>
    </r>
  </si>
  <si>
    <r>
      <rPr>
        <sz val="10"/>
        <rFont val="仿宋_GB2312"/>
        <charset val="134"/>
      </rPr>
      <t>超电东风大道充电站</t>
    </r>
  </si>
  <si>
    <r>
      <rPr>
        <sz val="10"/>
        <rFont val="仿宋_GB2312"/>
        <charset val="134"/>
      </rPr>
      <t>乌当区东风镇</t>
    </r>
  </si>
  <si>
    <r>
      <rPr>
        <sz val="10"/>
        <rFont val="仿宋_GB2312"/>
        <charset val="134"/>
      </rPr>
      <t>贵州省航流电科技能源有限公司</t>
    </r>
  </si>
  <si>
    <r>
      <rPr>
        <sz val="10"/>
        <rFont val="仿宋_GB2312"/>
        <charset val="134"/>
      </rPr>
      <t>顺海工业小区顺海中路</t>
    </r>
    <r>
      <rPr>
        <sz val="10"/>
        <rFont val="Times New Roman"/>
        <charset val="0"/>
      </rPr>
      <t>41</t>
    </r>
    <r>
      <rPr>
        <sz val="10"/>
        <rFont val="仿宋_GB2312"/>
        <charset val="134"/>
      </rPr>
      <t>号充电站</t>
    </r>
  </si>
  <si>
    <r>
      <rPr>
        <sz val="10"/>
        <rFont val="仿宋_GB2312"/>
        <charset val="134"/>
      </rPr>
      <t>乌当区新天办事处顺海工业小区顺海中路</t>
    </r>
    <r>
      <rPr>
        <sz val="10"/>
        <rFont val="Times New Roman"/>
        <charset val="0"/>
      </rPr>
      <t>41</t>
    </r>
    <r>
      <rPr>
        <sz val="10"/>
        <rFont val="仿宋_GB2312"/>
        <charset val="134"/>
      </rPr>
      <t>号</t>
    </r>
  </si>
  <si>
    <r>
      <rPr>
        <sz val="10"/>
        <rFont val="仿宋_GB2312"/>
        <charset val="134"/>
      </rPr>
      <t>乌当区温石路惠民停车场充电站</t>
    </r>
  </si>
  <si>
    <r>
      <rPr>
        <sz val="10"/>
        <rFont val="仿宋_GB2312"/>
        <charset val="134"/>
      </rPr>
      <t>乌当区石厂坡果蔬批发市场对面惠民停车场</t>
    </r>
  </si>
  <si>
    <r>
      <rPr>
        <sz val="10"/>
        <rFont val="仿宋_GB2312"/>
        <charset val="134"/>
      </rPr>
      <t>贵州沃斯沃环保科技有限公司</t>
    </r>
  </si>
  <si>
    <r>
      <rPr>
        <sz val="10"/>
        <rFont val="仿宋_GB2312"/>
        <charset val="134"/>
      </rPr>
      <t>沃斯沃新庄充电站</t>
    </r>
  </si>
  <si>
    <r>
      <rPr>
        <sz val="10"/>
        <rFont val="仿宋_GB2312"/>
        <charset val="134"/>
      </rPr>
      <t>乌当区新添寨镇新庄村</t>
    </r>
  </si>
  <si>
    <r>
      <rPr>
        <sz val="10"/>
        <rFont val="仿宋_GB2312"/>
        <charset val="134"/>
      </rPr>
      <t>特来电贵阳乌当区委区政府充电站</t>
    </r>
  </si>
  <si>
    <r>
      <rPr>
        <sz val="10"/>
        <rFont val="仿宋_GB2312"/>
        <charset val="134"/>
      </rPr>
      <t>乌当区行政中心内</t>
    </r>
  </si>
  <si>
    <r>
      <rPr>
        <sz val="10"/>
        <rFont val="仿宋_GB2312"/>
        <charset val="134"/>
      </rPr>
      <t>特来电能畅乌当区政法宿舍充电站</t>
    </r>
  </si>
  <si>
    <r>
      <rPr>
        <sz val="10"/>
        <rFont val="仿宋_GB2312"/>
        <charset val="134"/>
      </rPr>
      <t>乌当区新添寨观溪路政法宿舍停车场</t>
    </r>
  </si>
  <si>
    <r>
      <rPr>
        <sz val="10"/>
        <rFont val="仿宋_GB2312"/>
        <charset val="134"/>
      </rPr>
      <t>特来电能畅乌当区财税宿舍充电站</t>
    </r>
  </si>
  <si>
    <r>
      <rPr>
        <sz val="10"/>
        <rFont val="仿宋_GB2312"/>
        <charset val="134"/>
      </rPr>
      <t>乌当区新添寨观溪路</t>
    </r>
  </si>
  <si>
    <r>
      <rPr>
        <sz val="10"/>
        <rFont val="仿宋_GB2312"/>
        <charset val="134"/>
      </rPr>
      <t>特来电能畅乌当区教育局宿舍充电站</t>
    </r>
  </si>
  <si>
    <r>
      <rPr>
        <sz val="10"/>
        <rFont val="仿宋_GB2312"/>
        <charset val="134"/>
      </rPr>
      <t>乌当区新添寨观溪路教育局宿舍停车场</t>
    </r>
  </si>
  <si>
    <r>
      <rPr>
        <sz val="10"/>
        <rFont val="仿宋_GB2312"/>
        <charset val="134"/>
      </rPr>
      <t>特来电贵阳乐湾国际山语湖花园充电站</t>
    </r>
  </si>
  <si>
    <r>
      <rPr>
        <sz val="10"/>
        <rFont val="仿宋_GB2312"/>
        <charset val="134"/>
      </rPr>
      <t>乌当区滨湖路山语湖花园地面一层停车场</t>
    </r>
  </si>
  <si>
    <r>
      <rPr>
        <sz val="10"/>
        <rFont val="仿宋_GB2312"/>
        <charset val="134"/>
      </rPr>
      <t>腾度能源乌当火石坡充电站</t>
    </r>
  </si>
  <si>
    <r>
      <rPr>
        <sz val="10"/>
        <rFont val="仿宋_GB2312"/>
        <charset val="134"/>
      </rPr>
      <t>乌当区火石坡鸿福顺达物流园</t>
    </r>
  </si>
  <si>
    <r>
      <rPr>
        <sz val="10"/>
        <rFont val="仿宋_GB2312"/>
        <charset val="134"/>
      </rPr>
      <t>贵阳市乌当区保利温泉充电站</t>
    </r>
  </si>
  <si>
    <r>
      <rPr>
        <sz val="10"/>
        <rFont val="仿宋_GB2312"/>
        <charset val="134"/>
      </rPr>
      <t>乌当区保利温泉新城二期商业街（原湘聚楼前露天停车场）</t>
    </r>
  </si>
  <si>
    <t>修文县</t>
  </si>
  <si>
    <r>
      <rPr>
        <sz val="10"/>
        <rFont val="仿宋_GB2312"/>
        <charset val="134"/>
      </rPr>
      <t>修文县景阳街道新院社区新园四组充电桩项目</t>
    </r>
  </si>
  <si>
    <r>
      <rPr>
        <sz val="10"/>
        <rFont val="仿宋_GB2312"/>
        <charset val="134"/>
      </rPr>
      <t>修文县景阳街道新院社区新园四组</t>
    </r>
    <r>
      <rPr>
        <sz val="10"/>
        <rFont val="Times New Roman"/>
        <charset val="134"/>
      </rPr>
      <t>18</t>
    </r>
    <r>
      <rPr>
        <sz val="10"/>
        <rFont val="仿宋_GB2312"/>
        <charset val="134"/>
      </rPr>
      <t>号</t>
    </r>
  </si>
  <si>
    <r>
      <rPr>
        <sz val="10"/>
        <rFont val="仿宋_GB2312"/>
        <charset val="134"/>
      </rPr>
      <t>修文县龙场街道气象局院充电桩项目</t>
    </r>
  </si>
  <si>
    <r>
      <rPr>
        <sz val="10"/>
        <rFont val="仿宋_GB2312"/>
        <charset val="134"/>
      </rPr>
      <t>修文县龙场街道气象局院内</t>
    </r>
  </si>
  <si>
    <r>
      <rPr>
        <sz val="10"/>
        <rFont val="仿宋_GB2312"/>
        <charset val="134"/>
      </rPr>
      <t>特来电修文客运站公共充电桩项目</t>
    </r>
  </si>
  <si>
    <r>
      <rPr>
        <sz val="10"/>
        <rFont val="仿宋_GB2312"/>
        <charset val="134"/>
      </rPr>
      <t>修文县客运站公共停车场内</t>
    </r>
  </si>
  <si>
    <r>
      <rPr>
        <sz val="10"/>
        <rFont val="仿宋_GB2312"/>
        <charset val="134"/>
      </rPr>
      <t>矿能特来电修文农产品物流园充电站</t>
    </r>
  </si>
  <si>
    <r>
      <rPr>
        <sz val="10"/>
        <rFont val="仿宋_GB2312"/>
        <charset val="134"/>
      </rPr>
      <t>贵州省贵阳市贵阳农产品物流园地面停车场</t>
    </r>
  </si>
  <si>
    <r>
      <rPr>
        <sz val="10"/>
        <rFont val="仿宋_GB2312"/>
        <charset val="134"/>
      </rPr>
      <t>矿能特来电修文平寨村委会充电站</t>
    </r>
  </si>
  <si>
    <r>
      <rPr>
        <sz val="10"/>
        <rFont val="仿宋_GB2312"/>
        <charset val="134"/>
      </rPr>
      <t>贵州省贵阳市修文县谷堡镇平寨村委会停车场</t>
    </r>
  </si>
  <si>
    <r>
      <rPr>
        <sz val="10"/>
        <rFont val="仿宋_GB2312"/>
        <charset val="134"/>
      </rPr>
      <t>中国石化销售股份有限公司贵州贵阳石油分公司</t>
    </r>
  </si>
  <si>
    <r>
      <rPr>
        <sz val="10"/>
        <rFont val="仿宋_GB2312"/>
        <charset val="134"/>
      </rPr>
      <t>中国石化销售股份有限公司贵州贵阳修文阳明大道加油站充电桩建设项目</t>
    </r>
  </si>
  <si>
    <r>
      <rPr>
        <sz val="10"/>
        <rFont val="仿宋_GB2312"/>
        <charset val="134"/>
      </rPr>
      <t>修文县阳明洞街道新生村</t>
    </r>
  </si>
  <si>
    <r>
      <rPr>
        <sz val="10"/>
        <rFont val="仿宋_GB2312"/>
        <charset val="134"/>
      </rPr>
      <t>中石化修文贵金古高速修文服务区一站充电桩建设项目</t>
    </r>
  </si>
  <si>
    <r>
      <rPr>
        <sz val="10"/>
        <rFont val="仿宋_GB2312"/>
        <charset val="134"/>
      </rPr>
      <t>修文县龙场街道干坝村木厂组</t>
    </r>
  </si>
  <si>
    <r>
      <rPr>
        <sz val="10"/>
        <rFont val="仿宋_GB2312"/>
        <charset val="134"/>
      </rPr>
      <t>中石化修文贵金古高速修文服务区二站充电桩建设项目</t>
    </r>
  </si>
  <si>
    <r>
      <rPr>
        <sz val="10"/>
        <rFont val="仿宋_GB2312"/>
        <charset val="134"/>
      </rPr>
      <t>中石化修文贵金古高速双石服务区一站充电桩建设项目</t>
    </r>
  </si>
  <si>
    <r>
      <rPr>
        <sz val="10"/>
        <rFont val="仿宋_GB2312"/>
        <charset val="134"/>
      </rPr>
      <t>修文县六桶乡关寨村木叶组</t>
    </r>
  </si>
  <si>
    <r>
      <rPr>
        <sz val="10"/>
        <rFont val="仿宋_GB2312"/>
        <charset val="134"/>
      </rPr>
      <t>中石化修文贵金古高速双石服务区二站充电桩建设项目</t>
    </r>
  </si>
  <si>
    <r>
      <rPr>
        <sz val="10"/>
        <rFont val="仿宋_GB2312"/>
        <charset val="134"/>
      </rPr>
      <t>贵州聚合快充新能源科技有限公司</t>
    </r>
  </si>
  <si>
    <r>
      <rPr>
        <sz val="10"/>
        <rFont val="仿宋_GB2312"/>
        <charset val="134"/>
      </rPr>
      <t>贵毕路小箐服务区充电站</t>
    </r>
  </si>
  <si>
    <r>
      <rPr>
        <sz val="10"/>
        <rFont val="仿宋_GB2312"/>
        <charset val="134"/>
      </rPr>
      <t>修文县贵毕公路小箐服务区内</t>
    </r>
  </si>
  <si>
    <r>
      <rPr>
        <sz val="10"/>
        <rFont val="仿宋_GB2312"/>
        <charset val="134"/>
      </rPr>
      <t>玖</t>
    </r>
    <r>
      <rPr>
        <sz val="10"/>
        <rFont val="Times New Roman"/>
        <charset val="134"/>
      </rPr>
      <t>e</t>
    </r>
    <r>
      <rPr>
        <sz val="10"/>
        <rFont val="仿宋_GB2312"/>
        <charset val="134"/>
      </rPr>
      <t>充修文世纪颐和大酒店电动汽车充电站</t>
    </r>
  </si>
  <si>
    <r>
      <rPr>
        <sz val="10"/>
        <rFont val="仿宋_GB2312"/>
        <charset val="134"/>
      </rPr>
      <t>修文县白修大道北段世纪颐和大酒店室外停车场</t>
    </r>
  </si>
  <si>
    <r>
      <rPr>
        <sz val="10"/>
        <rFont val="仿宋_GB2312"/>
        <charset val="134"/>
      </rPr>
      <t>修文通汇铝业充电站建设项目</t>
    </r>
  </si>
  <si>
    <r>
      <rPr>
        <sz val="10"/>
        <rFont val="仿宋_GB2312"/>
        <charset val="134"/>
      </rPr>
      <t>修文县阳明东路</t>
    </r>
    <r>
      <rPr>
        <sz val="10"/>
        <rFont val="Times New Roman"/>
        <charset val="134"/>
      </rPr>
      <t>232</t>
    </r>
    <r>
      <rPr>
        <sz val="10"/>
        <rFont val="仿宋_GB2312"/>
        <charset val="134"/>
      </rPr>
      <t>号</t>
    </r>
  </si>
  <si>
    <t>开阳县</t>
  </si>
  <si>
    <r>
      <rPr>
        <sz val="10"/>
        <rFont val="仿宋_GB2312"/>
        <charset val="134"/>
      </rPr>
      <t>贵州省开阳县开阳服务区充电桩建设项目</t>
    </r>
  </si>
  <si>
    <r>
      <rPr>
        <sz val="10"/>
        <rFont val="仿宋_GB2312"/>
        <charset val="134"/>
      </rPr>
      <t>贵州省贵阳市开阳县禾丰乡田冲村水淹凼组开阳服务区</t>
    </r>
  </si>
  <si>
    <r>
      <rPr>
        <sz val="10"/>
        <rFont val="仿宋_GB2312"/>
        <charset val="134"/>
      </rPr>
      <t>开阳县瓮开高速开州湖服务区充电站项目</t>
    </r>
  </si>
  <si>
    <r>
      <rPr>
        <sz val="10"/>
        <rFont val="仿宋_GB2312"/>
        <charset val="134"/>
      </rPr>
      <t>开阳县米坪乡开州湖服务区</t>
    </r>
  </si>
  <si>
    <r>
      <rPr>
        <sz val="10"/>
        <rFont val="仿宋_GB2312"/>
        <charset val="134"/>
      </rPr>
      <t>贵州神龙名车新能源科技有限公司</t>
    </r>
  </si>
  <si>
    <r>
      <rPr>
        <sz val="10"/>
        <rFont val="仿宋_GB2312"/>
        <charset val="134"/>
      </rPr>
      <t>神龙名车新能源快充站兴新停车场建设项目</t>
    </r>
  </si>
  <si>
    <r>
      <rPr>
        <sz val="10"/>
        <rFont val="仿宋_GB2312"/>
        <charset val="134"/>
      </rPr>
      <t>开阳县云开街道办事处三台山</t>
    </r>
    <r>
      <rPr>
        <sz val="10"/>
        <rFont val="Times New Roman"/>
        <charset val="134"/>
      </rPr>
      <t>4</t>
    </r>
    <r>
      <rPr>
        <sz val="10"/>
        <rFont val="仿宋_GB2312"/>
        <charset val="134"/>
      </rPr>
      <t>号路周边</t>
    </r>
  </si>
  <si>
    <t>经开区</t>
  </si>
  <si>
    <r>
      <rPr>
        <sz val="10"/>
        <rFont val="仿宋_GB2312"/>
        <charset val="134"/>
      </rPr>
      <t>贵州昭恒黔充新能源科技有限公司</t>
    </r>
  </si>
  <si>
    <r>
      <rPr>
        <sz val="10"/>
        <rFont val="仿宋_GB2312"/>
        <charset val="134"/>
      </rPr>
      <t>昭恒黔充</t>
    </r>
    <r>
      <rPr>
        <sz val="10"/>
        <rFont val="Times New Roman"/>
        <charset val="134"/>
      </rPr>
      <t>(</t>
    </r>
    <r>
      <rPr>
        <sz val="10"/>
        <rFont val="仿宋_GB2312"/>
        <charset val="134"/>
      </rPr>
      <t>经开区</t>
    </r>
    <r>
      <rPr>
        <sz val="10"/>
        <rFont val="Times New Roman"/>
        <charset val="134"/>
      </rPr>
      <t>)</t>
    </r>
    <r>
      <rPr>
        <sz val="10"/>
        <rFont val="仿宋_GB2312"/>
        <charset val="134"/>
      </rPr>
      <t>新能源充电站</t>
    </r>
  </si>
  <si>
    <r>
      <rPr>
        <sz val="10"/>
        <rFont val="仿宋_GB2312"/>
        <charset val="134"/>
      </rPr>
      <t>贵州省贵阳市经开区桐荫路</t>
    </r>
    <r>
      <rPr>
        <sz val="10"/>
        <rFont val="Times New Roman"/>
        <charset val="134"/>
      </rPr>
      <t>220</t>
    </r>
    <r>
      <rPr>
        <sz val="10"/>
        <rFont val="仿宋_GB2312"/>
        <charset val="134"/>
      </rPr>
      <t>号场地内</t>
    </r>
  </si>
  <si>
    <r>
      <rPr>
        <sz val="10"/>
        <rFont val="仿宋_GB2312"/>
        <charset val="134"/>
      </rPr>
      <t>黄河南路充电站</t>
    </r>
  </si>
  <si>
    <r>
      <rPr>
        <sz val="10"/>
        <rFont val="仿宋_GB2312"/>
        <charset val="134"/>
      </rPr>
      <t>贵州省贵阳市经济开发区大寨村高块</t>
    </r>
  </si>
  <si>
    <r>
      <rPr>
        <sz val="10"/>
        <rFont val="仿宋_GB2312"/>
        <charset val="134"/>
      </rPr>
      <t>腾龙湾充电站</t>
    </r>
  </si>
  <si>
    <r>
      <rPr>
        <sz val="10"/>
        <rFont val="仿宋_GB2312"/>
        <charset val="134"/>
      </rPr>
      <t>润锦停车场</t>
    </r>
  </si>
  <si>
    <t>双龙新区</t>
  </si>
  <si>
    <r>
      <rPr>
        <sz val="10"/>
        <rFont val="仿宋_GB2312"/>
        <charset val="134"/>
      </rPr>
      <t>贵州黔速充新能源科技有限公司</t>
    </r>
  </si>
  <si>
    <r>
      <rPr>
        <sz val="10"/>
        <rFont val="仿宋_GB2312"/>
        <charset val="134"/>
      </rPr>
      <t>贵州黔速充食品工业园幸福小区充电桩建设项目</t>
    </r>
    <r>
      <rPr>
        <sz val="10"/>
        <rFont val="Times New Roman"/>
        <charset val="134"/>
      </rPr>
      <t>(</t>
    </r>
    <r>
      <rPr>
        <sz val="10"/>
        <rFont val="仿宋_GB2312"/>
        <charset val="134"/>
      </rPr>
      <t>二期</t>
    </r>
    <r>
      <rPr>
        <sz val="10"/>
        <rFont val="Times New Roman"/>
        <charset val="134"/>
      </rPr>
      <t>)</t>
    </r>
  </si>
  <si>
    <r>
      <rPr>
        <sz val="10"/>
        <rFont val="仿宋_GB2312"/>
        <charset val="134"/>
      </rPr>
      <t>贵州省贵阳市双龙区食品工业园幸福小区</t>
    </r>
  </si>
  <si>
    <r>
      <rPr>
        <sz val="10"/>
        <rFont val="仿宋_GB2312"/>
        <charset val="134"/>
      </rPr>
      <t>贵州黔速充宝湾物流园充电桩建设项目（一期）</t>
    </r>
  </si>
  <si>
    <r>
      <rPr>
        <sz val="10"/>
        <rFont val="仿宋_GB2312"/>
        <charset val="134"/>
      </rPr>
      <t>贵州省贵阳市双龙新区亿隆宝湾物流园</t>
    </r>
    <r>
      <rPr>
        <sz val="10"/>
        <rFont val="Times New Roman"/>
        <charset val="134"/>
      </rPr>
      <t>2</t>
    </r>
    <r>
      <rPr>
        <sz val="10"/>
        <rFont val="仿宋_GB2312"/>
        <charset val="134"/>
      </rPr>
      <t>号库</t>
    </r>
  </si>
  <si>
    <r>
      <rPr>
        <sz val="10"/>
        <rFont val="仿宋_GB2312"/>
        <charset val="134"/>
      </rPr>
      <t>贵州黔速充航空物流园幸福小区充电桩建设项目</t>
    </r>
  </si>
  <si>
    <r>
      <rPr>
        <sz val="10"/>
        <rFont val="仿宋_GB2312"/>
        <charset val="134"/>
      </rPr>
      <t>贵阳市双龙航空港经济区航空物流园幸福小区</t>
    </r>
  </si>
  <si>
    <r>
      <rPr>
        <sz val="10"/>
        <rFont val="仿宋_GB2312"/>
        <charset val="134"/>
      </rPr>
      <t>特来电龙里弘立宇大厦充电站</t>
    </r>
  </si>
  <si>
    <r>
      <rPr>
        <sz val="10"/>
        <rFont val="仿宋_GB2312"/>
        <charset val="134"/>
      </rPr>
      <t>贵州省贵阳市谷脚镇贵龙大道弘立宇大厦负三层地面停车场</t>
    </r>
  </si>
  <si>
    <r>
      <rPr>
        <sz val="10"/>
        <rFont val="仿宋_GB2312"/>
        <charset val="134"/>
      </rPr>
      <t>特来电贵阳顺丰丰泰产业园充电站</t>
    </r>
  </si>
  <si>
    <r>
      <rPr>
        <sz val="10"/>
        <rFont val="仿宋_GB2312"/>
        <charset val="134"/>
      </rPr>
      <t>贵州省贵阳市双龙区贵龙大道顺通路</t>
    </r>
    <r>
      <rPr>
        <sz val="10"/>
        <rFont val="Times New Roman"/>
        <charset val="134"/>
      </rPr>
      <t>1</t>
    </r>
    <r>
      <rPr>
        <sz val="10"/>
        <rFont val="仿宋_GB2312"/>
        <charset val="134"/>
      </rPr>
      <t>号丰泰电商产业园停车场内</t>
    </r>
  </si>
  <si>
    <r>
      <rPr>
        <sz val="10"/>
        <rFont val="仿宋_GB2312"/>
        <charset val="134"/>
      </rPr>
      <t>多彩贵州文创园畅的科技充电站</t>
    </r>
  </si>
  <si>
    <r>
      <rPr>
        <sz val="10"/>
        <rFont val="仿宋_GB2312"/>
        <charset val="134"/>
      </rPr>
      <t>贵阳市南明区兴业路多彩贵州文创园景区内</t>
    </r>
  </si>
  <si>
    <r>
      <rPr>
        <sz val="10"/>
        <rFont val="仿宋_GB2312"/>
        <charset val="134"/>
      </rPr>
      <t>贵阳市龙洞堡机场新能源充电站项目北工作区后勤中心充电站</t>
    </r>
  </si>
  <si>
    <r>
      <rPr>
        <sz val="10"/>
        <rFont val="仿宋_GB2312"/>
        <charset val="134"/>
      </rPr>
      <t>贵阳市龙洞堡机场北工作区后勤中心</t>
    </r>
  </si>
  <si>
    <r>
      <rPr>
        <sz val="10"/>
        <rFont val="仿宋_GB2312"/>
        <charset val="134"/>
      </rPr>
      <t>贵阳市龙洞堡机场新能源充电站项目公租房北区充电站</t>
    </r>
  </si>
  <si>
    <r>
      <rPr>
        <sz val="10"/>
        <rFont val="仿宋_GB2312"/>
        <charset val="134"/>
      </rPr>
      <t>贵阳市龙洞堡机场公租房北区</t>
    </r>
  </si>
  <si>
    <r>
      <rPr>
        <sz val="10"/>
        <rFont val="仿宋_GB2312"/>
        <charset val="134"/>
      </rPr>
      <t>贵阳市龙洞堡机场新能源充电站项目机坪内充电站</t>
    </r>
  </si>
  <si>
    <r>
      <rPr>
        <sz val="10"/>
        <rFont val="仿宋_GB2312"/>
        <charset val="134"/>
      </rPr>
      <t>贵阳市龙洞堡机场机坪内</t>
    </r>
  </si>
  <si>
    <r>
      <rPr>
        <sz val="10"/>
        <rFont val="仿宋_GB2312"/>
        <charset val="134"/>
      </rPr>
      <t>贵阳市龙洞堡机场新能源充电站项目过夜用房综合体充电站</t>
    </r>
  </si>
  <si>
    <r>
      <rPr>
        <sz val="10"/>
        <rFont val="仿宋_GB2312"/>
        <charset val="134"/>
      </rPr>
      <t>贵阳市龙洞堡机场过夜</t>
    </r>
    <r>
      <rPr>
        <sz val="10"/>
        <rFont val="Times New Roman"/>
        <charset val="134"/>
      </rPr>
      <t xml:space="preserve"> 
</t>
    </r>
    <r>
      <rPr>
        <sz val="10"/>
        <rFont val="仿宋_GB2312"/>
        <charset val="134"/>
      </rPr>
      <t>用房综合体</t>
    </r>
  </si>
  <si>
    <r>
      <rPr>
        <sz val="10"/>
        <rFont val="仿宋_GB2312"/>
        <charset val="134"/>
      </rPr>
      <t>矿能特来电贵阳天合中心快充站</t>
    </r>
  </si>
  <si>
    <r>
      <rPr>
        <sz val="10"/>
        <rFont val="仿宋_GB2312"/>
        <charset val="134"/>
      </rPr>
      <t>贵州双龙航空港经济区机场路</t>
    </r>
    <r>
      <rPr>
        <sz val="10"/>
        <rFont val="Times New Roman"/>
        <charset val="134"/>
      </rPr>
      <t>12</t>
    </r>
    <r>
      <rPr>
        <sz val="10"/>
        <rFont val="仿宋_GB2312"/>
        <charset val="134"/>
      </rPr>
      <t>号天合中心</t>
    </r>
  </si>
  <si>
    <r>
      <rPr>
        <sz val="10"/>
        <rFont val="仿宋_GB2312"/>
        <charset val="134"/>
      </rPr>
      <t>香宾充电贵州省光储充一体化示范站</t>
    </r>
  </si>
  <si>
    <r>
      <rPr>
        <sz val="10"/>
        <rFont val="仿宋_GB2312"/>
        <charset val="134"/>
      </rPr>
      <t>贵州省贵阳市龙洞堡国际机场地服大院</t>
    </r>
  </si>
  <si>
    <t>息烽县</t>
  </si>
  <si>
    <r>
      <rPr>
        <sz val="10"/>
        <rFont val="仿宋_GB2312"/>
        <charset val="134"/>
      </rPr>
      <t>玖</t>
    </r>
    <r>
      <rPr>
        <sz val="10"/>
        <rFont val="Times New Roman"/>
        <charset val="134"/>
      </rPr>
      <t>e</t>
    </r>
    <r>
      <rPr>
        <sz val="10"/>
        <rFont val="仿宋_GB2312"/>
        <charset val="134"/>
      </rPr>
      <t>充息烽希望城电动汽车充电站</t>
    </r>
  </si>
  <si>
    <r>
      <rPr>
        <sz val="10"/>
        <rFont val="仿宋_GB2312"/>
        <charset val="134"/>
      </rPr>
      <t>息烽县永阳街道办希望城小区</t>
    </r>
  </si>
  <si>
    <t>白云区</t>
  </si>
  <si>
    <r>
      <rPr>
        <sz val="10"/>
        <rFont val="仿宋_GB2312"/>
        <charset val="134"/>
      </rPr>
      <t>白云尖山村西南家具城充电站</t>
    </r>
  </si>
  <si>
    <r>
      <rPr>
        <sz val="10"/>
        <rFont val="仿宋_GB2312"/>
        <charset val="134"/>
      </rPr>
      <t>白云尖山村西南家具城云峰大道进口左侧</t>
    </r>
  </si>
  <si>
    <r>
      <rPr>
        <sz val="10"/>
        <rFont val="仿宋_GB2312"/>
        <charset val="134"/>
      </rPr>
      <t>白云区云城中心充电桩建设项目</t>
    </r>
  </si>
  <si>
    <r>
      <rPr>
        <sz val="10"/>
        <rFont val="仿宋_GB2312"/>
        <charset val="134"/>
      </rPr>
      <t>贵州省贵阳市白云区云城尚品金欣路路口</t>
    </r>
  </si>
  <si>
    <r>
      <rPr>
        <sz val="10"/>
        <rFont val="仿宋_GB2312"/>
        <charset val="134"/>
      </rPr>
      <t>白云区财富酒店充电站</t>
    </r>
  </si>
  <si>
    <r>
      <rPr>
        <sz val="10"/>
        <rFont val="仿宋_GB2312"/>
        <charset val="134"/>
      </rPr>
      <t>贵州省贵阳市白云区龚家寨刚玉街</t>
    </r>
    <r>
      <rPr>
        <sz val="10"/>
        <rFont val="Times New Roman"/>
        <charset val="134"/>
      </rPr>
      <t>114</t>
    </r>
    <r>
      <rPr>
        <sz val="10"/>
        <rFont val="仿宋_GB2312"/>
        <charset val="134"/>
      </rPr>
      <t>号</t>
    </r>
  </si>
  <si>
    <r>
      <rPr>
        <sz val="10"/>
        <rFont val="仿宋_GB2312"/>
        <charset val="134"/>
      </rPr>
      <t>白云区佳诚工业园充电桩项目</t>
    </r>
  </si>
  <si>
    <r>
      <rPr>
        <sz val="10"/>
        <rFont val="仿宋_GB2312"/>
        <charset val="134"/>
      </rPr>
      <t>贵州省贵阳市白云区云城街道白云南路粑粑坳贵阳市白云有色冶炼厂内</t>
    </r>
  </si>
  <si>
    <r>
      <rPr>
        <sz val="10"/>
        <rFont val="仿宋_GB2312"/>
        <charset val="134"/>
      </rPr>
      <t>贵州云谷新能源运营有限公司</t>
    </r>
  </si>
  <si>
    <r>
      <rPr>
        <sz val="10"/>
        <rFont val="仿宋_GB2312"/>
        <charset val="134"/>
      </rPr>
      <t>白云区俊发城向黔充充电站</t>
    </r>
  </si>
  <si>
    <r>
      <rPr>
        <sz val="10"/>
        <rFont val="仿宋_GB2312"/>
        <charset val="134"/>
      </rPr>
      <t>贵州省贵阳市白云区俊发城</t>
    </r>
    <r>
      <rPr>
        <sz val="10"/>
        <rFont val="Times New Roman"/>
        <charset val="134"/>
      </rPr>
      <t>06</t>
    </r>
    <r>
      <rPr>
        <sz val="10"/>
        <rFont val="仿宋_GB2312"/>
        <charset val="134"/>
      </rPr>
      <t>地块背面空地内停车场</t>
    </r>
  </si>
  <si>
    <r>
      <rPr>
        <sz val="10"/>
        <rFont val="仿宋_GB2312"/>
        <charset val="134"/>
      </rPr>
      <t>矿能特来电白云恒大绿洲充电站</t>
    </r>
  </si>
  <si>
    <r>
      <rPr>
        <sz val="10"/>
        <rFont val="仿宋_GB2312"/>
        <charset val="134"/>
      </rPr>
      <t>贵州省贵阳市白云区泉湖街道云环路恒大绿洲</t>
    </r>
  </si>
  <si>
    <r>
      <rPr>
        <sz val="10"/>
        <rFont val="仿宋_GB2312"/>
        <charset val="134"/>
      </rPr>
      <t>贵州云腾时代新能源科技有限公司</t>
    </r>
  </si>
  <si>
    <r>
      <rPr>
        <sz val="10"/>
        <rFont val="仿宋_GB2312"/>
        <charset val="134"/>
      </rPr>
      <t>贵州云腾时代新能源科技有限公司铁投充电桩建设项目</t>
    </r>
  </si>
  <si>
    <r>
      <rPr>
        <sz val="10"/>
        <rFont val="仿宋_GB2312"/>
        <charset val="134"/>
      </rPr>
      <t>白云区云程大道铁投</t>
    </r>
    <r>
      <rPr>
        <sz val="10"/>
        <rFont val="Times New Roman"/>
        <charset val="134"/>
      </rPr>
      <t>.</t>
    </r>
    <r>
      <rPr>
        <sz val="10"/>
        <rFont val="仿宋_GB2312"/>
        <charset val="134"/>
      </rPr>
      <t>都溪湾畔</t>
    </r>
    <r>
      <rPr>
        <sz val="10"/>
        <rFont val="Times New Roman"/>
        <charset val="134"/>
      </rPr>
      <t>A1</t>
    </r>
    <r>
      <rPr>
        <sz val="10"/>
        <rFont val="仿宋_GB2312"/>
        <charset val="134"/>
      </rPr>
      <t>、</t>
    </r>
    <r>
      <rPr>
        <sz val="10"/>
        <rFont val="Times New Roman"/>
        <charset val="134"/>
      </rPr>
      <t>A5</t>
    </r>
    <r>
      <rPr>
        <sz val="10"/>
        <rFont val="仿宋_GB2312"/>
        <charset val="134"/>
      </rPr>
      <t>栋地下停车场负一层</t>
    </r>
  </si>
  <si>
    <r>
      <rPr>
        <sz val="10"/>
        <rFont val="仿宋_GB2312"/>
        <charset val="134"/>
      </rPr>
      <t>白云南路充电站</t>
    </r>
  </si>
  <si>
    <r>
      <rPr>
        <sz val="10"/>
        <rFont val="仿宋_GB2312"/>
        <charset val="134"/>
      </rPr>
      <t>白云南路公交站后</t>
    </r>
    <r>
      <rPr>
        <sz val="10"/>
        <rFont val="Times New Roman"/>
        <charset val="134"/>
      </rPr>
      <t>50</t>
    </r>
    <r>
      <rPr>
        <sz val="10"/>
        <rFont val="仿宋_GB2312"/>
        <charset val="134"/>
      </rPr>
      <t>米</t>
    </r>
  </si>
  <si>
    <r>
      <rPr>
        <sz val="10"/>
        <rFont val="仿宋_GB2312"/>
        <charset val="134"/>
      </rPr>
      <t>慢充站（白云南路充电站）</t>
    </r>
  </si>
  <si>
    <r>
      <rPr>
        <sz val="10"/>
        <rFont val="仿宋_GB2312"/>
        <charset val="134"/>
      </rPr>
      <t>白云区北尚华城充电站</t>
    </r>
  </si>
  <si>
    <r>
      <rPr>
        <sz val="10"/>
        <rFont val="仿宋_GB2312"/>
        <charset val="134"/>
      </rPr>
      <t>云环路北尚华城</t>
    </r>
  </si>
  <si>
    <r>
      <rPr>
        <sz val="10"/>
        <rFont val="仿宋_GB2312"/>
        <charset val="134"/>
      </rPr>
      <t>慢充站（北尚华城</t>
    </r>
    <r>
      <rPr>
        <sz val="10"/>
        <rFont val="Times New Roman"/>
        <charset val="134"/>
      </rPr>
      <t>1</t>
    </r>
    <r>
      <rPr>
        <sz val="10"/>
        <rFont val="仿宋_GB2312"/>
        <charset val="134"/>
      </rPr>
      <t>站）</t>
    </r>
  </si>
  <si>
    <r>
      <rPr>
        <sz val="10"/>
        <rFont val="仿宋_GB2312"/>
        <charset val="134"/>
      </rPr>
      <t>贵阳市白云区云环路北尚华城</t>
    </r>
  </si>
  <si>
    <r>
      <rPr>
        <sz val="10"/>
        <rFont val="仿宋_GB2312"/>
        <charset val="134"/>
      </rPr>
      <t>慢充站（北尚华城</t>
    </r>
    <r>
      <rPr>
        <sz val="10"/>
        <rFont val="Times New Roman"/>
        <charset val="134"/>
      </rPr>
      <t>2</t>
    </r>
    <r>
      <rPr>
        <sz val="10"/>
        <rFont val="仿宋_GB2312"/>
        <charset val="134"/>
      </rPr>
      <t>站）</t>
    </r>
  </si>
  <si>
    <r>
      <rPr>
        <sz val="10"/>
        <rFont val="仿宋_GB2312"/>
        <charset val="134"/>
      </rPr>
      <t>白云区大兴东路充电桩建设项目</t>
    </r>
  </si>
  <si>
    <r>
      <rPr>
        <sz val="10"/>
        <rFont val="仿宋_GB2312"/>
        <charset val="134"/>
      </rPr>
      <t>麦架镇大兴路</t>
    </r>
    <r>
      <rPr>
        <sz val="10"/>
        <rFont val="Times New Roman"/>
        <charset val="134"/>
      </rPr>
      <t>67</t>
    </r>
    <r>
      <rPr>
        <sz val="10"/>
        <rFont val="仿宋_GB2312"/>
        <charset val="134"/>
      </rPr>
      <t>号停车场</t>
    </r>
  </si>
  <si>
    <r>
      <rPr>
        <sz val="10"/>
        <rFont val="仿宋_GB2312"/>
        <charset val="134"/>
      </rPr>
      <t>白云区凯盛酒店充电站</t>
    </r>
  </si>
  <si>
    <r>
      <rPr>
        <sz val="10"/>
        <rFont val="仿宋_GB2312"/>
        <charset val="134"/>
      </rPr>
      <t>同心路凯盛酒店停车场</t>
    </r>
  </si>
  <si>
    <r>
      <rPr>
        <sz val="10"/>
        <rFont val="仿宋_GB2312"/>
        <charset val="134"/>
      </rPr>
      <t>慢充站（凯盛酒店充电站）</t>
    </r>
  </si>
  <si>
    <r>
      <rPr>
        <sz val="10"/>
        <rFont val="仿宋_GB2312"/>
        <charset val="134"/>
      </rPr>
      <t>贵阳市白云区凯盛酒店停车场</t>
    </r>
  </si>
  <si>
    <r>
      <rPr>
        <sz val="10"/>
        <rFont val="仿宋_GB2312"/>
        <charset val="134"/>
      </rPr>
      <t>白云区蓬莱仙充电站</t>
    </r>
  </si>
  <si>
    <r>
      <rPr>
        <sz val="10"/>
        <rFont val="仿宋_GB2312"/>
        <charset val="134"/>
      </rPr>
      <t>产业大道蓬莱仙大酒店停车场</t>
    </r>
  </si>
  <si>
    <r>
      <rPr>
        <sz val="10"/>
        <rFont val="仿宋_GB2312"/>
        <charset val="134"/>
      </rPr>
      <t>贵阳吉利海翔</t>
    </r>
    <r>
      <rPr>
        <sz val="10"/>
        <rFont val="Times New Roman"/>
        <charset val="134"/>
      </rPr>
      <t>4S</t>
    </r>
    <r>
      <rPr>
        <sz val="10"/>
        <rFont val="仿宋_GB2312"/>
        <charset val="134"/>
      </rPr>
      <t>店充电站项目</t>
    </r>
  </si>
  <si>
    <r>
      <rPr>
        <sz val="10"/>
        <rFont val="仿宋_GB2312"/>
        <charset val="134"/>
      </rPr>
      <t>白云区白云南路</t>
    </r>
    <r>
      <rPr>
        <sz val="10"/>
        <rFont val="Times New Roman"/>
        <charset val="134"/>
      </rPr>
      <t>457</t>
    </r>
    <r>
      <rPr>
        <sz val="10"/>
        <rFont val="仿宋_GB2312"/>
        <charset val="134"/>
      </rPr>
      <t>号吉利海翔</t>
    </r>
    <r>
      <rPr>
        <sz val="10"/>
        <rFont val="Times New Roman"/>
        <charset val="134"/>
      </rPr>
      <t>4S</t>
    </r>
    <r>
      <rPr>
        <sz val="10"/>
        <rFont val="仿宋_GB2312"/>
        <charset val="134"/>
      </rPr>
      <t>店内停车场</t>
    </r>
  </si>
  <si>
    <r>
      <rPr>
        <sz val="10"/>
        <rFont val="仿宋_GB2312"/>
        <charset val="134"/>
      </rPr>
      <t>特来电贵阳旭辉观云充电站</t>
    </r>
  </si>
  <si>
    <r>
      <rPr>
        <sz val="10"/>
        <rFont val="仿宋_GB2312"/>
        <charset val="134"/>
      </rPr>
      <t>贵阳市白云区龙井路</t>
    </r>
    <r>
      <rPr>
        <sz val="10"/>
        <rFont val="Times New Roman"/>
        <charset val="134"/>
      </rPr>
      <t>288</t>
    </r>
    <r>
      <rPr>
        <sz val="10"/>
        <rFont val="仿宋_GB2312"/>
        <charset val="134"/>
      </rPr>
      <t>号</t>
    </r>
  </si>
  <si>
    <r>
      <rPr>
        <sz val="10"/>
        <rFont val="仿宋_GB2312"/>
        <charset val="134"/>
      </rPr>
      <t>特来电贵阳白云体育中心充电站</t>
    </r>
  </si>
  <si>
    <r>
      <rPr>
        <sz val="10"/>
        <rFont val="仿宋_GB2312"/>
        <charset val="134"/>
      </rPr>
      <t>贵阳市白云区金园路白云体育健身中心一层停车场</t>
    </r>
  </si>
  <si>
    <r>
      <rPr>
        <sz val="10"/>
        <rFont val="仿宋_GB2312"/>
        <charset val="134"/>
      </rPr>
      <t>特来电贵阳市白云区人民法院充电站</t>
    </r>
  </si>
  <si>
    <r>
      <rPr>
        <sz val="10"/>
        <rFont val="仿宋_GB2312"/>
        <charset val="134"/>
      </rPr>
      <t>白云区中环路</t>
    </r>
    <r>
      <rPr>
        <sz val="10"/>
        <rFont val="Times New Roman"/>
        <charset val="134"/>
      </rPr>
      <t>4</t>
    </r>
    <r>
      <rPr>
        <sz val="10"/>
        <rFont val="仿宋_GB2312"/>
        <charset val="134"/>
      </rPr>
      <t>号贵阳市白云区人民法院地面停车场</t>
    </r>
  </si>
  <si>
    <r>
      <rPr>
        <sz val="10"/>
        <rFont val="仿宋_GB2312"/>
        <charset val="134"/>
      </rPr>
      <t>特来电贵阳云城金融城国际社区充电站</t>
    </r>
  </si>
  <si>
    <r>
      <rPr>
        <sz val="10"/>
        <rFont val="仿宋_GB2312"/>
        <charset val="134"/>
      </rPr>
      <t>贵阳市白云区金融城国际社区</t>
    </r>
    <r>
      <rPr>
        <sz val="10"/>
        <rFont val="Times New Roman"/>
        <charset val="134"/>
      </rPr>
      <t>B9</t>
    </r>
    <r>
      <rPr>
        <sz val="10"/>
        <rFont val="仿宋_GB2312"/>
        <charset val="134"/>
      </rPr>
      <t>地块地下停车场内</t>
    </r>
  </si>
  <si>
    <r>
      <rPr>
        <sz val="10"/>
        <rFont val="仿宋_GB2312"/>
        <charset val="134"/>
      </rPr>
      <t>贵阳市公安局白云分局机关停车场充电站</t>
    </r>
  </si>
  <si>
    <r>
      <rPr>
        <sz val="10"/>
        <rFont val="仿宋_GB2312"/>
        <charset val="134"/>
      </rPr>
      <t>贵阳市白云区白云北路</t>
    </r>
  </si>
  <si>
    <r>
      <rPr>
        <sz val="10"/>
        <rFont val="仿宋_GB2312"/>
        <charset val="134"/>
      </rPr>
      <t>白云区铝建路畅的充电站</t>
    </r>
  </si>
  <si>
    <r>
      <rPr>
        <sz val="10"/>
        <rFont val="仿宋_GB2312"/>
        <charset val="134"/>
      </rPr>
      <t>贵阳市白云区铝建路</t>
    </r>
    <r>
      <rPr>
        <sz val="10"/>
        <rFont val="Times New Roman"/>
        <charset val="134"/>
      </rPr>
      <t>102</t>
    </r>
    <r>
      <rPr>
        <sz val="10"/>
        <rFont val="仿宋_GB2312"/>
        <charset val="134"/>
      </rPr>
      <t>号</t>
    </r>
  </si>
  <si>
    <r>
      <rPr>
        <sz val="10"/>
        <rFont val="仿宋_GB2312"/>
        <charset val="134"/>
      </rPr>
      <t>贵州亿电云科技有限公司</t>
    </r>
  </si>
  <si>
    <r>
      <rPr>
        <sz val="10"/>
        <rFont val="仿宋_GB2312"/>
        <charset val="134"/>
      </rPr>
      <t>亿电云白云同心充电站</t>
    </r>
  </si>
  <si>
    <r>
      <rPr>
        <sz val="10"/>
        <rFont val="仿宋_GB2312"/>
        <charset val="134"/>
      </rPr>
      <t>贵阳市白云区展望路</t>
    </r>
    <r>
      <rPr>
        <sz val="10"/>
        <rFont val="Times New Roman"/>
        <charset val="134"/>
      </rPr>
      <t>5</t>
    </r>
    <r>
      <rPr>
        <sz val="10"/>
        <rFont val="仿宋_GB2312"/>
        <charset val="134"/>
      </rPr>
      <t>号</t>
    </r>
    <r>
      <rPr>
        <sz val="10"/>
        <rFont val="Times New Roman"/>
        <charset val="134"/>
      </rPr>
      <t xml:space="preserve"> </t>
    </r>
    <r>
      <rPr>
        <sz val="10"/>
        <rFont val="仿宋_GB2312"/>
        <charset val="134"/>
      </rPr>
      <t>原贵铝消防队院内（停车场内）</t>
    </r>
  </si>
  <si>
    <t>铜仁市</t>
  </si>
  <si>
    <t>碧江区</t>
  </si>
  <si>
    <r>
      <rPr>
        <sz val="10"/>
        <rFont val="仿宋_GB2312"/>
        <charset val="134"/>
      </rPr>
      <t>中国石油天然气股份有限公司贵州铜仁销售分公司</t>
    </r>
  </si>
  <si>
    <r>
      <rPr>
        <sz val="10"/>
        <rFont val="仿宋_GB2312"/>
        <charset val="134"/>
      </rPr>
      <t>中国石油天然气股份有限公司贵州铜仁销售分公司铜运加油站充电站建设项目</t>
    </r>
  </si>
  <si>
    <r>
      <rPr>
        <sz val="10"/>
        <rFont val="仿宋_GB2312"/>
        <charset val="134"/>
      </rPr>
      <t>铜仁市碧江区新华路（东太大道八完小）中国石油加油站</t>
    </r>
  </si>
  <si>
    <r>
      <rPr>
        <sz val="10"/>
        <rFont val="仿宋_GB2312"/>
        <charset val="134"/>
      </rPr>
      <t>中国石油天然气股份有限公司贵州铜仁销售分公司锦江宾馆充电站</t>
    </r>
  </si>
  <si>
    <r>
      <rPr>
        <sz val="10"/>
        <rFont val="仿宋_GB2312"/>
        <charset val="134"/>
      </rPr>
      <t>铜仁市碧江区锦江南路</t>
    </r>
    <r>
      <rPr>
        <sz val="10"/>
        <rFont val="Times New Roman"/>
        <charset val="134"/>
      </rPr>
      <t>8</t>
    </r>
    <r>
      <rPr>
        <sz val="10"/>
        <rFont val="仿宋_GB2312"/>
        <charset val="134"/>
      </rPr>
      <t>号锦江宾馆停车场内</t>
    </r>
  </si>
  <si>
    <r>
      <rPr>
        <sz val="10"/>
        <rFont val="仿宋_GB2312"/>
        <charset val="134"/>
      </rPr>
      <t>中国石油天然气股份有限公司熊家屯加油站充电站建设项目</t>
    </r>
  </si>
  <si>
    <r>
      <rPr>
        <sz val="10"/>
        <rFont val="仿宋_GB2312"/>
        <charset val="134"/>
      </rPr>
      <t>铜仁市碧江区熊家屯村原法院旁中国石油加油站</t>
    </r>
  </si>
  <si>
    <r>
      <rPr>
        <sz val="10"/>
        <rFont val="仿宋_GB2312"/>
        <charset val="134"/>
      </rPr>
      <t>中国石油天然气股份有限公司贵州铜仁销售分公司西外环加油站充电桩建设项目</t>
    </r>
  </si>
  <si>
    <r>
      <rPr>
        <sz val="10"/>
        <rFont val="仿宋_GB2312"/>
        <charset val="134"/>
      </rPr>
      <t>铜仁市碧江区西外环大道书香名苑斜对面中石油加油站</t>
    </r>
  </si>
  <si>
    <r>
      <rPr>
        <sz val="10"/>
        <rFont val="仿宋_GB2312"/>
        <charset val="134"/>
      </rPr>
      <t>中国石油贵州铜仁销售分公司西外环加油站充电站扩建项目</t>
    </r>
  </si>
  <si>
    <r>
      <rPr>
        <sz val="10"/>
        <rFont val="仿宋_GB2312"/>
        <charset val="134"/>
      </rPr>
      <t>贵州省小马新能源科技有限责任公司</t>
    </r>
  </si>
  <si>
    <r>
      <rPr>
        <sz val="10"/>
        <rFont val="仿宋_GB2312"/>
        <charset val="134"/>
      </rPr>
      <t>铜仁市碧江区大明边城新桥</t>
    </r>
    <r>
      <rPr>
        <sz val="10"/>
        <rFont val="Times New Roman"/>
        <charset val="134"/>
      </rPr>
      <t>(</t>
    </r>
    <r>
      <rPr>
        <sz val="10"/>
        <rFont val="仿宋_GB2312"/>
        <charset val="134"/>
      </rPr>
      <t>桥下</t>
    </r>
    <r>
      <rPr>
        <sz val="10"/>
        <rFont val="Times New Roman"/>
        <charset val="134"/>
      </rPr>
      <t>)</t>
    </r>
    <r>
      <rPr>
        <sz val="10"/>
        <rFont val="仿宋_GB2312"/>
        <charset val="134"/>
      </rPr>
      <t>新能源充电桩建设项目</t>
    </r>
  </si>
  <si>
    <r>
      <rPr>
        <sz val="10"/>
        <rFont val="仿宋_GB2312"/>
        <charset val="134"/>
      </rPr>
      <t>铜仁市碧江区大明边城新桥桥下</t>
    </r>
  </si>
  <si>
    <r>
      <rPr>
        <sz val="10"/>
        <rFont val="仿宋_GB2312"/>
        <charset val="134"/>
      </rPr>
      <t>铜仁市大风车能源电子科技有限责任公司</t>
    </r>
  </si>
  <si>
    <r>
      <rPr>
        <sz val="10"/>
        <rFont val="仿宋_GB2312"/>
        <charset val="134"/>
      </rPr>
      <t>铜仁市大风车能源电子科技有限责任公司少年宫电动汽车充电桩建设项目</t>
    </r>
  </si>
  <si>
    <r>
      <rPr>
        <sz val="10"/>
        <rFont val="仿宋_GB2312"/>
        <charset val="134"/>
      </rPr>
      <t>铜仁市碧江区渔梁滩对面枇杷湾路口左右两侧空地</t>
    </r>
  </si>
  <si>
    <r>
      <rPr>
        <sz val="10"/>
        <rFont val="仿宋_GB2312"/>
        <charset val="134"/>
      </rPr>
      <t>铜仁市大风车能源电子科技有限责任公司电动汽车充电桩新华都分站建设项目</t>
    </r>
  </si>
  <si>
    <r>
      <rPr>
        <sz val="10"/>
        <rFont val="仿宋_GB2312"/>
        <charset val="134"/>
      </rPr>
      <t>贵州省铜仁市碧江区大丰新华都</t>
    </r>
    <r>
      <rPr>
        <sz val="10"/>
        <rFont val="Times New Roman"/>
        <charset val="134"/>
      </rPr>
      <t>2</t>
    </r>
    <r>
      <rPr>
        <sz val="10"/>
        <rFont val="仿宋_GB2312"/>
        <charset val="134"/>
      </rPr>
      <t>期</t>
    </r>
    <r>
      <rPr>
        <sz val="10"/>
        <rFont val="Times New Roman"/>
        <charset val="134"/>
      </rPr>
      <t>8</t>
    </r>
    <r>
      <rPr>
        <sz val="10"/>
        <rFont val="仿宋_GB2312"/>
        <charset val="134"/>
      </rPr>
      <t>＃栋南侧编号</t>
    </r>
    <r>
      <rPr>
        <sz val="10"/>
        <rFont val="Times New Roman"/>
        <charset val="134"/>
      </rPr>
      <t>01-022</t>
    </r>
    <r>
      <rPr>
        <sz val="10"/>
        <rFont val="仿宋_GB2312"/>
        <charset val="134"/>
      </rPr>
      <t>号车位</t>
    </r>
  </si>
  <si>
    <r>
      <rPr>
        <sz val="10"/>
        <rFont val="仿宋_GB2312"/>
        <charset val="134"/>
      </rPr>
      <t>铜仁铭威能源科技有限公司</t>
    </r>
  </si>
  <si>
    <r>
      <rPr>
        <sz val="10"/>
        <rFont val="仿宋_GB2312"/>
        <charset val="134"/>
      </rPr>
      <t>铜仁铭威能源科技有限公司金滩桥头金苑停车场充电桩建设项目</t>
    </r>
  </si>
  <si>
    <r>
      <rPr>
        <sz val="10"/>
        <rFont val="仿宋_GB2312"/>
        <charset val="134"/>
      </rPr>
      <t>碧江区金滩桥头紫金城门前户外停车场</t>
    </r>
  </si>
  <si>
    <r>
      <rPr>
        <sz val="10"/>
        <rFont val="仿宋_GB2312"/>
        <charset val="134"/>
      </rPr>
      <t>申报奖补规模与项目备案规模不一致，项目备案为</t>
    </r>
    <r>
      <rPr>
        <sz val="10"/>
        <rFont val="Times New Roman"/>
        <charset val="134"/>
      </rPr>
      <t>16</t>
    </r>
    <r>
      <rPr>
        <sz val="10"/>
        <rFont val="仿宋_GB2312"/>
        <charset val="134"/>
      </rPr>
      <t>台</t>
    </r>
    <r>
      <rPr>
        <sz val="10"/>
        <rFont val="Times New Roman"/>
        <charset val="134"/>
      </rPr>
      <t>160</t>
    </r>
    <r>
      <rPr>
        <sz val="10"/>
        <rFont val="仿宋_GB2312"/>
        <charset val="134"/>
      </rPr>
      <t>千瓦、</t>
    </r>
    <r>
      <rPr>
        <sz val="10"/>
        <rFont val="Times New Roman"/>
        <charset val="134"/>
      </rPr>
      <t>15</t>
    </r>
    <r>
      <rPr>
        <sz val="10"/>
        <rFont val="仿宋_GB2312"/>
        <charset val="134"/>
      </rPr>
      <t>台</t>
    </r>
    <r>
      <rPr>
        <sz val="10"/>
        <rFont val="Times New Roman"/>
        <charset val="134"/>
      </rPr>
      <t>120</t>
    </r>
    <r>
      <rPr>
        <sz val="10"/>
        <rFont val="仿宋_GB2312"/>
        <charset val="134"/>
      </rPr>
      <t>千瓦，总功率</t>
    </r>
    <r>
      <rPr>
        <sz val="10"/>
        <rFont val="Times New Roman"/>
        <charset val="134"/>
      </rPr>
      <t>4360</t>
    </r>
    <r>
      <rPr>
        <sz val="10"/>
        <rFont val="仿宋_GB2312"/>
        <charset val="134"/>
      </rPr>
      <t>千瓦</t>
    </r>
  </si>
  <si>
    <t>万山区</t>
  </si>
  <si>
    <r>
      <rPr>
        <sz val="10"/>
        <rFont val="仿宋_GB2312"/>
        <charset val="134"/>
      </rPr>
      <t>铜仁爱的森新能源汽车</t>
    </r>
    <r>
      <rPr>
        <sz val="10"/>
        <rFont val="Times New Roman"/>
        <charset val="134"/>
      </rPr>
      <t xml:space="preserve"> </t>
    </r>
    <r>
      <rPr>
        <sz val="10"/>
        <rFont val="仿宋_GB2312"/>
        <charset val="134"/>
      </rPr>
      <t>销售有限公司</t>
    </r>
  </si>
  <si>
    <r>
      <rPr>
        <sz val="10"/>
        <rFont val="仿宋_GB2312"/>
        <charset val="134"/>
      </rPr>
      <t>铜仁爱的森新能源万山区政府停车场充电站</t>
    </r>
  </si>
  <si>
    <r>
      <rPr>
        <sz val="10"/>
        <rFont val="仿宋_GB2312"/>
        <charset val="134"/>
      </rPr>
      <t>万山区政府停车场</t>
    </r>
  </si>
  <si>
    <r>
      <rPr>
        <sz val="10"/>
        <rFont val="仿宋_GB2312"/>
        <charset val="134"/>
      </rPr>
      <t>铜仁爱的森新能源旺家花园安置区充电桩建设项目</t>
    </r>
  </si>
  <si>
    <r>
      <rPr>
        <sz val="10"/>
        <rFont val="仿宋_GB2312"/>
        <charset val="134"/>
      </rPr>
      <t>旺家花园安置区</t>
    </r>
    <r>
      <rPr>
        <sz val="10"/>
        <rFont val="Times New Roman"/>
        <charset val="134"/>
      </rPr>
      <t>29</t>
    </r>
    <r>
      <rPr>
        <sz val="10"/>
        <rFont val="仿宋_GB2312"/>
        <charset val="134"/>
      </rPr>
      <t>小学旁</t>
    </r>
  </si>
  <si>
    <r>
      <rPr>
        <sz val="10"/>
        <rFont val="仿宋_GB2312"/>
        <charset val="134"/>
      </rPr>
      <t>铜仁爱的森新能源城南驿安置区充电桩建设项目</t>
    </r>
  </si>
  <si>
    <r>
      <rPr>
        <sz val="10"/>
        <rFont val="仿宋_GB2312"/>
        <charset val="134"/>
      </rPr>
      <t>城南驿安置区地下停车场</t>
    </r>
  </si>
  <si>
    <r>
      <rPr>
        <sz val="10"/>
        <rFont val="仿宋_GB2312"/>
        <charset val="134"/>
      </rPr>
      <t>铜仁爱的森唐家寨网形地充电站建设项目</t>
    </r>
  </si>
  <si>
    <r>
      <rPr>
        <sz val="10"/>
        <rFont val="仿宋_GB2312"/>
        <charset val="134"/>
      </rPr>
      <t>金鳞大道振江名苑后面</t>
    </r>
  </si>
  <si>
    <r>
      <rPr>
        <sz val="10"/>
        <rFont val="仿宋_GB2312"/>
        <charset val="134"/>
      </rPr>
      <t>铜仁市大风车能源电子</t>
    </r>
    <r>
      <rPr>
        <sz val="10"/>
        <rFont val="Times New Roman"/>
        <charset val="134"/>
      </rPr>
      <t xml:space="preserve"> </t>
    </r>
    <r>
      <rPr>
        <sz val="10"/>
        <rFont val="仿宋_GB2312"/>
        <charset val="134"/>
      </rPr>
      <t>科技有限责任公司</t>
    </r>
  </si>
  <si>
    <r>
      <rPr>
        <sz val="10"/>
        <rFont val="仿宋_GB2312"/>
        <charset val="134"/>
      </rPr>
      <t>万山朱砂大酒店充电站</t>
    </r>
  </si>
  <si>
    <r>
      <rPr>
        <sz val="10"/>
        <rFont val="仿宋_GB2312"/>
        <charset val="134"/>
      </rPr>
      <t>万山朱砂大酒店停车场</t>
    </r>
  </si>
  <si>
    <t>沿河县</t>
  </si>
  <si>
    <r>
      <rPr>
        <sz val="10"/>
        <rFont val="仿宋_GB2312"/>
        <charset val="134"/>
      </rPr>
      <t>沿河翔正新能源有限公司</t>
    </r>
  </si>
  <si>
    <r>
      <rPr>
        <sz val="10"/>
        <rFont val="仿宋_GB2312"/>
        <charset val="134"/>
      </rPr>
      <t>沿河翔正新能源汽车充电桩建设项目</t>
    </r>
  </si>
  <si>
    <r>
      <rPr>
        <sz val="10"/>
        <rFont val="仿宋_GB2312"/>
        <charset val="134"/>
      </rPr>
      <t>沿河县河东车站、甘溪镇共甘村车站内</t>
    </r>
  </si>
  <si>
    <r>
      <rPr>
        <sz val="10"/>
        <rFont val="仿宋_GB2312"/>
        <charset val="134"/>
      </rPr>
      <t>贵州永禄安新能源科技有限公司</t>
    </r>
  </si>
  <si>
    <r>
      <rPr>
        <sz val="10"/>
        <rFont val="仿宋_GB2312"/>
        <charset val="134"/>
      </rPr>
      <t>沿河永禄安充电站建设项目</t>
    </r>
  </si>
  <si>
    <r>
      <rPr>
        <sz val="10"/>
        <rFont val="仿宋_GB2312"/>
        <charset val="134"/>
      </rPr>
      <t>沿河土家族自治县滨江路移动公司旁</t>
    </r>
  </si>
  <si>
    <r>
      <rPr>
        <sz val="10"/>
        <rFont val="仿宋_GB2312"/>
        <charset val="134"/>
      </rPr>
      <t>沿河苏普新能源站</t>
    </r>
  </si>
  <si>
    <r>
      <rPr>
        <sz val="10"/>
        <rFont val="仿宋_GB2312"/>
        <charset val="134"/>
      </rPr>
      <t>沿河苏普新能源站充电桩建设项目</t>
    </r>
  </si>
  <si>
    <r>
      <rPr>
        <sz val="10"/>
        <rFont val="仿宋_GB2312"/>
        <charset val="134"/>
      </rPr>
      <t>团结街道世纪街滨江怡居小区</t>
    </r>
  </si>
  <si>
    <t>江口县</t>
  </si>
  <si>
    <r>
      <rPr>
        <sz val="10"/>
        <rFont val="仿宋_GB2312"/>
        <charset val="134"/>
      </rPr>
      <t>贵州黔邦畅游科技有限公司</t>
    </r>
  </si>
  <si>
    <r>
      <rPr>
        <sz val="10"/>
        <rFont val="仿宋_GB2312"/>
        <charset val="134"/>
      </rPr>
      <t>江口全通充电站</t>
    </r>
  </si>
  <si>
    <r>
      <rPr>
        <sz val="10"/>
        <rFont val="仿宋_GB2312"/>
        <charset val="134"/>
      </rPr>
      <t>江口县双江街道办事处三星西路</t>
    </r>
    <r>
      <rPr>
        <sz val="10"/>
        <rFont val="Times New Roman"/>
        <charset val="134"/>
      </rPr>
      <t>30</t>
    </r>
    <r>
      <rPr>
        <sz val="10"/>
        <rFont val="仿宋_GB2312"/>
        <charset val="134"/>
      </rPr>
      <t>号</t>
    </r>
  </si>
  <si>
    <t>石阡县</t>
  </si>
  <si>
    <r>
      <rPr>
        <sz val="10"/>
        <rFont val="仿宋_GB2312"/>
        <charset val="134"/>
      </rPr>
      <t>贵州佛顶山公共交通有限公司</t>
    </r>
  </si>
  <si>
    <r>
      <rPr>
        <sz val="10"/>
        <rFont val="仿宋_GB2312"/>
        <charset val="134"/>
      </rPr>
      <t>石阡县公交公司充电站</t>
    </r>
  </si>
  <si>
    <r>
      <rPr>
        <sz val="10"/>
        <rFont val="仿宋_GB2312"/>
        <charset val="134"/>
      </rPr>
      <t>石阡县城北一级客运站公交公司停车场</t>
    </r>
  </si>
  <si>
    <t>思南县</t>
  </si>
  <si>
    <r>
      <rPr>
        <sz val="10"/>
        <rFont val="仿宋_GB2312"/>
        <charset val="134"/>
      </rPr>
      <t>思南东晟新能源汽车桩</t>
    </r>
  </si>
  <si>
    <r>
      <rPr>
        <sz val="10"/>
        <rFont val="仿宋_GB2312"/>
        <charset val="134"/>
      </rPr>
      <t>思南东晟新能源汽车桩建设项目</t>
    </r>
  </si>
  <si>
    <r>
      <rPr>
        <sz val="10"/>
        <rFont val="仿宋_GB2312"/>
        <charset val="134"/>
      </rPr>
      <t>贵州省铜仁市思南县思唐镇铜遵路</t>
    </r>
    <r>
      <rPr>
        <sz val="10"/>
        <rFont val="Times New Roman"/>
        <charset val="134"/>
      </rPr>
      <t>499</t>
    </r>
    <r>
      <rPr>
        <sz val="10"/>
        <rFont val="仿宋_GB2312"/>
        <charset val="134"/>
      </rPr>
      <t>号</t>
    </r>
  </si>
  <si>
    <r>
      <rPr>
        <sz val="10"/>
        <rFont val="仿宋_GB2312"/>
        <charset val="134"/>
      </rPr>
      <t>思南县利民新能源充电站</t>
    </r>
  </si>
  <si>
    <r>
      <rPr>
        <sz val="10"/>
        <rFont val="仿宋_GB2312"/>
        <charset val="134"/>
      </rPr>
      <t>贵州省铜仁市思南县思唐街道中和社区铜遵路</t>
    </r>
    <r>
      <rPr>
        <sz val="10"/>
        <rFont val="Times New Roman"/>
        <charset val="134"/>
      </rPr>
      <t>387</t>
    </r>
    <r>
      <rPr>
        <sz val="10"/>
        <rFont val="仿宋_GB2312"/>
        <charset val="134"/>
      </rPr>
      <t>号</t>
    </r>
  </si>
  <si>
    <r>
      <rPr>
        <sz val="10"/>
        <rFont val="仿宋_GB2312"/>
        <charset val="134"/>
      </rPr>
      <t>贵州元客云家科技有限公司</t>
    </r>
  </si>
  <si>
    <r>
      <rPr>
        <sz val="10"/>
        <rFont val="仿宋_GB2312"/>
        <charset val="134"/>
      </rPr>
      <t>思南关中坝公交车站充电站建设项目</t>
    </r>
  </si>
  <si>
    <r>
      <rPr>
        <sz val="10"/>
        <rFont val="仿宋_GB2312"/>
        <charset val="134"/>
      </rPr>
      <t>关中坝街道办事处</t>
    </r>
  </si>
  <si>
    <t>松桃县</t>
  </si>
  <si>
    <r>
      <rPr>
        <sz val="10"/>
        <rFont val="仿宋_GB2312"/>
        <charset val="134"/>
      </rPr>
      <t>松桃苗族自治县国有资本运营（集团）有限责任公司</t>
    </r>
  </si>
  <si>
    <r>
      <rPr>
        <sz val="10"/>
        <rFont val="仿宋_GB2312"/>
        <charset val="134"/>
      </rPr>
      <t>松桃苗族自治县新能源充电站建设项目（一期）</t>
    </r>
  </si>
  <si>
    <r>
      <rPr>
        <sz val="10"/>
        <rFont val="仿宋_GB2312"/>
        <charset val="134"/>
      </rPr>
      <t>松桃县党校校区、潜龙洞景区</t>
    </r>
  </si>
  <si>
    <r>
      <rPr>
        <sz val="10"/>
        <rFont val="仿宋_GB2312"/>
        <charset val="134"/>
      </rPr>
      <t>铜仁武投集团平安公共交通客运有限公司</t>
    </r>
  </si>
  <si>
    <r>
      <rPr>
        <sz val="10"/>
        <rFont val="仿宋_GB2312"/>
        <charset val="134"/>
      </rPr>
      <t>铜仁武投集团平安公共交通客运有限公司充电站建设项目（二期）</t>
    </r>
  </si>
  <si>
    <r>
      <rPr>
        <sz val="10"/>
        <rFont val="仿宋_GB2312"/>
        <charset val="134"/>
      </rPr>
      <t>松桃县蓼皋街道枇杷糖社区、南站、天龙湖</t>
    </r>
  </si>
  <si>
    <r>
      <rPr>
        <sz val="10"/>
        <rFont val="仿宋_GB2312"/>
        <charset val="134"/>
      </rPr>
      <t>铜仁爱的森新能源汽车销售有限公司</t>
    </r>
  </si>
  <si>
    <r>
      <rPr>
        <sz val="10"/>
        <rFont val="仿宋_GB2312"/>
        <charset val="134"/>
      </rPr>
      <t>松桃县爱的森新能源充电站建设项目</t>
    </r>
  </si>
  <si>
    <r>
      <rPr>
        <sz val="10"/>
        <rFont val="仿宋_GB2312"/>
        <charset val="134"/>
      </rPr>
      <t>松桃县大兴街道森林公园门口路边停车场内</t>
    </r>
  </si>
  <si>
    <r>
      <rPr>
        <sz val="10"/>
        <rFont val="仿宋_GB2312"/>
        <charset val="134"/>
      </rPr>
      <t>松桃永昌新能源有限公司</t>
    </r>
  </si>
  <si>
    <r>
      <rPr>
        <sz val="10"/>
        <rFont val="仿宋_GB2312"/>
        <charset val="134"/>
      </rPr>
      <t>松桃永昌新能源充电站项目（二期）</t>
    </r>
  </si>
  <si>
    <r>
      <rPr>
        <sz val="10"/>
        <rFont val="仿宋_GB2312"/>
        <charset val="134"/>
      </rPr>
      <t>松桃县蓼皋街道花鼓大道九江路口（鑫海陆安驾校旁）</t>
    </r>
  </si>
  <si>
    <t>玉屏县</t>
  </si>
  <si>
    <r>
      <rPr>
        <sz val="10"/>
        <rFont val="仿宋_GB2312"/>
        <charset val="134"/>
      </rPr>
      <t>贵州玉屏荣丰机动车安全性能综合检测有限公司</t>
    </r>
  </si>
  <si>
    <r>
      <rPr>
        <sz val="10"/>
        <rFont val="仿宋_GB2312"/>
        <charset val="134"/>
      </rPr>
      <t>玉屏荣丰充电站</t>
    </r>
  </si>
  <si>
    <r>
      <rPr>
        <sz val="10"/>
        <rFont val="仿宋_GB2312"/>
        <charset val="134"/>
      </rPr>
      <t>玉屏县平溪街道办事处七里塘村</t>
    </r>
  </si>
  <si>
    <r>
      <rPr>
        <sz val="10"/>
        <rFont val="仿宋_GB2312"/>
        <charset val="134"/>
      </rPr>
      <t>贵州东联勇跃新能源汽车服务有限公司</t>
    </r>
  </si>
  <si>
    <r>
      <rPr>
        <sz val="10"/>
        <rFont val="仿宋_GB2312"/>
        <charset val="134"/>
      </rPr>
      <t>东联勇跃新能源充电站</t>
    </r>
  </si>
  <si>
    <r>
      <rPr>
        <sz val="10"/>
        <rFont val="仿宋_GB2312"/>
        <charset val="134"/>
      </rPr>
      <t>玉屏县皂角坪办事处街道办事处旁</t>
    </r>
  </si>
  <si>
    <t>黔东南州</t>
  </si>
  <si>
    <t>岑巩县</t>
  </si>
  <si>
    <r>
      <rPr>
        <sz val="10"/>
        <rFont val="仿宋_GB2312"/>
        <charset val="134"/>
      </rPr>
      <t>岑巩县智兴贸易有限责任公司充电桩建设项目</t>
    </r>
  </si>
  <si>
    <t>岑巩县智兴贸易有限责任公司充电桩建设项目</t>
  </si>
  <si>
    <r>
      <rPr>
        <sz val="10"/>
        <rFont val="仿宋_GB2312"/>
        <charset val="134"/>
      </rPr>
      <t>岑巩县思州路中学路口</t>
    </r>
  </si>
  <si>
    <t>雷山县</t>
  </si>
  <si>
    <r>
      <rPr>
        <sz val="10"/>
        <rFont val="仿宋_GB2312"/>
        <charset val="134"/>
      </rPr>
      <t>雷山县万恒新能源汽车充电站</t>
    </r>
  </si>
  <si>
    <r>
      <rPr>
        <sz val="10"/>
        <rFont val="仿宋_GB2312"/>
        <charset val="134"/>
      </rPr>
      <t>贵州省黔东南州雷山县汽车站汽车维修站停车场</t>
    </r>
  </si>
  <si>
    <t>黄平县</t>
  </si>
  <si>
    <r>
      <rPr>
        <sz val="10"/>
        <rFont val="仿宋_GB2312"/>
        <charset val="134"/>
      </rPr>
      <t>黄平县昭恒黔充新能源科技有限公司</t>
    </r>
  </si>
  <si>
    <r>
      <rPr>
        <sz val="10"/>
        <rFont val="仿宋_GB2312"/>
        <charset val="134"/>
      </rPr>
      <t>黄平县新能源汽车充电站</t>
    </r>
  </si>
  <si>
    <r>
      <rPr>
        <sz val="10"/>
        <rFont val="仿宋_GB2312"/>
        <charset val="134"/>
      </rPr>
      <t>黄平县汽车队野洞河客运站</t>
    </r>
  </si>
  <si>
    <t>施秉县</t>
  </si>
  <si>
    <r>
      <rPr>
        <sz val="10"/>
        <rFont val="仿宋_GB2312"/>
        <charset val="134"/>
      </rPr>
      <t>凯里安好行公共交通有限责任公司施秉公交分公司</t>
    </r>
  </si>
  <si>
    <r>
      <rPr>
        <sz val="10"/>
        <rFont val="仿宋_GB2312"/>
        <charset val="134"/>
      </rPr>
      <t>施秉县南官营充电站</t>
    </r>
  </si>
  <si>
    <r>
      <rPr>
        <sz val="10"/>
        <rFont val="仿宋_GB2312"/>
        <charset val="134"/>
      </rPr>
      <t>施秉县南官营社区公交车场站</t>
    </r>
  </si>
  <si>
    <r>
      <rPr>
        <sz val="10"/>
        <rFont val="仿宋_GB2312"/>
        <charset val="134"/>
      </rPr>
      <t>施秉县新旅游汽车客运站</t>
    </r>
  </si>
  <si>
    <r>
      <rPr>
        <sz val="10"/>
        <rFont val="仿宋_GB2312"/>
        <charset val="134"/>
      </rPr>
      <t>施秉县新客车站旁</t>
    </r>
  </si>
  <si>
    <r>
      <rPr>
        <sz val="10"/>
        <rFont val="仿宋_GB2312"/>
        <charset val="134"/>
      </rPr>
      <t>施秉县云杉城市资产运营有限公司</t>
    </r>
  </si>
  <si>
    <r>
      <rPr>
        <sz val="10"/>
        <rFont val="仿宋_GB2312"/>
        <charset val="134"/>
      </rPr>
      <t>施秉县充电设施建设项目</t>
    </r>
  </si>
  <si>
    <r>
      <rPr>
        <sz val="10"/>
        <rFont val="仿宋_GB2312"/>
        <charset val="134"/>
      </rPr>
      <t>施秉县政府停车场、新街路段、双凤桥头、江岸明佳</t>
    </r>
    <r>
      <rPr>
        <sz val="10"/>
        <rFont val="Times New Roman"/>
        <charset val="134"/>
      </rPr>
      <t>;</t>
    </r>
    <r>
      <rPr>
        <sz val="10"/>
        <rFont val="仿宋_GB2312"/>
        <charset val="134"/>
      </rPr>
      <t>店、是府酒话、水墨云山酒店、南官营安置区、飞凤社区、高碑民宿、黑冲民宿</t>
    </r>
  </si>
  <si>
    <t>榕江县</t>
  </si>
  <si>
    <r>
      <rPr>
        <sz val="10"/>
        <rFont val="仿宋_GB2312"/>
        <charset val="134"/>
      </rPr>
      <t>贵州普惠黔兴新能源科技发展有限公司</t>
    </r>
  </si>
  <si>
    <r>
      <rPr>
        <sz val="10"/>
        <rFont val="仿宋_GB2312"/>
        <charset val="134"/>
      </rPr>
      <t>榕江县烂木桥新能源汽车充电站</t>
    </r>
  </si>
  <si>
    <r>
      <rPr>
        <sz val="10"/>
        <rFont val="仿宋_GB2312"/>
        <charset val="134"/>
      </rPr>
      <t>榕江县高速出口烂木桥停车场</t>
    </r>
    <r>
      <rPr>
        <sz val="10"/>
        <rFont val="Times New Roman"/>
        <charset val="134"/>
      </rPr>
      <t>(</t>
    </r>
    <r>
      <rPr>
        <sz val="10"/>
        <rFont val="仿宋_GB2312"/>
        <charset val="134"/>
      </rPr>
      <t>辣子寨加油站与平安加油站之间</t>
    </r>
    <r>
      <rPr>
        <sz val="10"/>
        <rFont val="Times New Roman"/>
        <charset val="134"/>
      </rPr>
      <t>)</t>
    </r>
  </si>
  <si>
    <r>
      <rPr>
        <sz val="10"/>
        <rFont val="仿宋_GB2312"/>
        <charset val="134"/>
      </rPr>
      <t>项目备案与企业备案不一致，申报奖补企业无备案文件</t>
    </r>
  </si>
  <si>
    <t>锦屏县</t>
  </si>
  <si>
    <r>
      <rPr>
        <sz val="10"/>
        <rFont val="仿宋_GB2312"/>
        <charset val="134"/>
      </rPr>
      <t>锦屏县滨江城市管理运营有限公司</t>
    </r>
  </si>
  <si>
    <r>
      <rPr>
        <sz val="10"/>
        <rFont val="仿宋_GB2312"/>
        <charset val="134"/>
      </rPr>
      <t>锦屏县排洞停车场充电基础设施建设项目</t>
    </r>
  </si>
  <si>
    <r>
      <rPr>
        <sz val="10"/>
        <rFont val="仿宋_GB2312"/>
        <charset val="134"/>
      </rPr>
      <t>锦屏县排洞老汽车站停车场</t>
    </r>
  </si>
  <si>
    <r>
      <rPr>
        <sz val="10"/>
        <rFont val="Times New Roman"/>
        <charset val="134"/>
      </rPr>
      <t>4</t>
    </r>
    <r>
      <rPr>
        <sz val="10"/>
        <rFont val="仿宋_GB2312"/>
        <charset val="134"/>
      </rPr>
      <t>台交流桩无项目备案、无接入平台证明</t>
    </r>
  </si>
  <si>
    <t>凯里市</t>
  </si>
  <si>
    <r>
      <rPr>
        <sz val="10"/>
        <rFont val="仿宋_GB2312"/>
        <charset val="134"/>
      </rPr>
      <t>黔东南凯盛特来电充电网运运营有限公司</t>
    </r>
  </si>
  <si>
    <r>
      <rPr>
        <sz val="10"/>
        <rFont val="仿宋_GB2312"/>
        <charset val="134"/>
      </rPr>
      <t>凯盛特来电科信康充电站</t>
    </r>
  </si>
  <si>
    <r>
      <rPr>
        <sz val="10"/>
        <rFont val="仿宋_GB2312"/>
        <charset val="134"/>
      </rPr>
      <t>凯里市白午街道贵州科信康医药有限公司</t>
    </r>
  </si>
  <si>
    <r>
      <rPr>
        <sz val="10"/>
        <rFont val="仿宋_GB2312"/>
        <charset val="134"/>
      </rPr>
      <t>项目建设地址与备案文件地址不一致</t>
    </r>
  </si>
  <si>
    <r>
      <rPr>
        <sz val="10"/>
        <rFont val="仿宋_GB2312"/>
        <charset val="134"/>
      </rPr>
      <t>凯盛特来电苗都客车站充电桩</t>
    </r>
  </si>
  <si>
    <r>
      <rPr>
        <sz val="10"/>
        <rFont val="仿宋_GB2312"/>
        <charset val="134"/>
      </rPr>
      <t>凯里市苗都客运站背后停车场</t>
    </r>
  </si>
  <si>
    <r>
      <rPr>
        <sz val="10"/>
        <rFont val="仿宋_GB2312"/>
        <charset val="134"/>
      </rPr>
      <t>凯盛特来电好人广场充电站</t>
    </r>
  </si>
  <si>
    <r>
      <rPr>
        <sz val="10"/>
        <rFont val="仿宋_GB2312"/>
        <charset val="134"/>
      </rPr>
      <t>凯里市风情大道好人广场停车场内</t>
    </r>
  </si>
  <si>
    <r>
      <rPr>
        <sz val="10"/>
        <rFont val="仿宋_GB2312"/>
        <charset val="134"/>
      </rPr>
      <t>凯盛特来电风情园充电桩</t>
    </r>
  </si>
  <si>
    <r>
      <rPr>
        <sz val="10"/>
        <rFont val="仿宋_GB2312"/>
        <charset val="134"/>
      </rPr>
      <t>凯里市会展路鸭塘街道民族风情园</t>
    </r>
  </si>
  <si>
    <r>
      <rPr>
        <sz val="10"/>
        <rFont val="仿宋_GB2312"/>
        <charset val="134"/>
      </rPr>
      <t>凯盛特来电州林汽充电站</t>
    </r>
  </si>
  <si>
    <r>
      <rPr>
        <sz val="10"/>
        <rFont val="仿宋_GB2312"/>
        <charset val="134"/>
      </rPr>
      <t>贵州省黔东南州凯里市大十字街道学院路州林汽停车场</t>
    </r>
  </si>
  <si>
    <r>
      <rPr>
        <sz val="10"/>
        <rFont val="仿宋_GB2312"/>
        <charset val="134"/>
      </rPr>
      <t>凯盛特来电凯里市冠顺山江华府公交充电站</t>
    </r>
  </si>
  <si>
    <r>
      <rPr>
        <sz val="10"/>
        <rFont val="仿宋_GB2312"/>
        <charset val="134"/>
      </rPr>
      <t>凯里市冠顺山江华府户外劳动者服务驿站</t>
    </r>
  </si>
  <si>
    <r>
      <rPr>
        <sz val="10"/>
        <rFont val="仿宋_GB2312"/>
        <charset val="134"/>
      </rPr>
      <t>凯盛特来电畅达广场充电站</t>
    </r>
  </si>
  <si>
    <r>
      <rPr>
        <sz val="10"/>
        <rFont val="仿宋_GB2312"/>
        <charset val="134"/>
      </rPr>
      <t>凯里市鸭塘街道畅达广场内</t>
    </r>
  </si>
  <si>
    <r>
      <rPr>
        <sz val="10"/>
        <rFont val="仿宋_GB2312"/>
        <charset val="134"/>
      </rPr>
      <t>贵州高投服务管理有限公司服务区充电桩项目建设（三棵树服务区）</t>
    </r>
  </si>
  <si>
    <r>
      <rPr>
        <sz val="10"/>
        <rFont val="仿宋_GB2312"/>
        <charset val="134"/>
      </rPr>
      <t>凯里市三棵树服务区</t>
    </r>
  </si>
  <si>
    <r>
      <rPr>
        <sz val="10"/>
        <rFont val="仿宋_GB2312"/>
        <charset val="134"/>
      </rPr>
      <t>中国石油天然气股份有限公司贵州黔东南销售分公司</t>
    </r>
  </si>
  <si>
    <r>
      <rPr>
        <sz val="10"/>
        <rFont val="仿宋_GB2312"/>
        <charset val="134"/>
      </rPr>
      <t>凯里东加油站充电站</t>
    </r>
  </si>
  <si>
    <r>
      <rPr>
        <sz val="10"/>
        <rFont val="仿宋_GB2312"/>
        <charset val="134"/>
      </rPr>
      <t>凯里市高速东出口</t>
    </r>
    <r>
      <rPr>
        <sz val="10"/>
        <rFont val="Times New Roman"/>
        <charset val="134"/>
      </rPr>
      <t>500</t>
    </r>
    <r>
      <rPr>
        <sz val="10"/>
        <rFont val="仿宋_GB2312"/>
        <charset val="134"/>
      </rPr>
      <t>处</t>
    </r>
  </si>
  <si>
    <r>
      <rPr>
        <sz val="10"/>
        <rFont val="仿宋_GB2312"/>
        <charset val="134"/>
      </rPr>
      <t>无项目竣工验收报告</t>
    </r>
  </si>
  <si>
    <r>
      <rPr>
        <sz val="10"/>
        <rFont val="仿宋_GB2312"/>
        <charset val="134"/>
      </rPr>
      <t>冒沙井加油站充电站</t>
    </r>
  </si>
  <si>
    <r>
      <rPr>
        <sz val="10"/>
        <rFont val="仿宋_GB2312"/>
        <charset val="134"/>
      </rPr>
      <t>凯里市新生路</t>
    </r>
  </si>
  <si>
    <r>
      <rPr>
        <sz val="10"/>
        <rFont val="仿宋_GB2312"/>
        <charset val="134"/>
      </rPr>
      <t>贵州省瑞林新能源有限公司</t>
    </r>
  </si>
  <si>
    <r>
      <rPr>
        <sz val="10"/>
        <rFont val="仿宋_GB2312"/>
        <charset val="134"/>
      </rPr>
      <t>开发区翁义市场充电站</t>
    </r>
  </si>
  <si>
    <r>
      <rPr>
        <sz val="10"/>
        <rFont val="仿宋_GB2312"/>
        <charset val="134"/>
      </rPr>
      <t>凯里市经济开发区开元大道</t>
    </r>
    <r>
      <rPr>
        <sz val="10"/>
        <rFont val="Times New Roman"/>
        <charset val="134"/>
      </rPr>
      <t>28</t>
    </r>
    <r>
      <rPr>
        <sz val="10"/>
        <rFont val="仿宋_GB2312"/>
        <charset val="134"/>
      </rPr>
      <t>号</t>
    </r>
  </si>
  <si>
    <t>镇远县</t>
  </si>
  <si>
    <r>
      <rPr>
        <sz val="10"/>
        <rFont val="仿宋_GB2312"/>
        <charset val="134"/>
      </rPr>
      <t>岑巩县智兴贸易有限责任公司</t>
    </r>
    <r>
      <rPr>
        <sz val="10"/>
        <rFont val="Times New Roman"/>
        <charset val="134"/>
      </rPr>
      <t xml:space="preserve">
</t>
    </r>
  </si>
  <si>
    <r>
      <rPr>
        <sz val="10"/>
        <rFont val="仿宋_GB2312"/>
        <charset val="134"/>
      </rPr>
      <t>镇远县羊坪镇碧水华庭充电桩建设项目</t>
    </r>
  </si>
  <si>
    <r>
      <rPr>
        <sz val="10"/>
        <rFont val="仿宋_GB2312"/>
        <charset val="134"/>
      </rPr>
      <t>镇远县羊坪镇</t>
    </r>
  </si>
  <si>
    <r>
      <rPr>
        <sz val="10"/>
        <rFont val="仿宋_GB2312"/>
        <charset val="134"/>
      </rPr>
      <t>岑巩县北汽新能源充电站（直流</t>
    </r>
    <r>
      <rPr>
        <sz val="10"/>
        <rFont val="Times New Roman"/>
        <charset val="134"/>
      </rPr>
      <t>80</t>
    </r>
    <r>
      <rPr>
        <sz val="10"/>
        <rFont val="仿宋_GB2312"/>
        <charset val="134"/>
      </rPr>
      <t>千瓦）无项目备案文件</t>
    </r>
  </si>
  <si>
    <r>
      <rPr>
        <sz val="10"/>
        <rFont val="仿宋_GB2312"/>
        <charset val="134"/>
      </rPr>
      <t>贵州昭恒黔充新能源科技有限公司</t>
    </r>
    <r>
      <rPr>
        <sz val="10"/>
        <rFont val="Times New Roman"/>
        <charset val="134"/>
      </rPr>
      <t xml:space="preserve">
</t>
    </r>
  </si>
  <si>
    <r>
      <rPr>
        <sz val="10"/>
        <rFont val="仿宋_GB2312"/>
        <charset val="134"/>
      </rPr>
      <t>镇远县林业局正百新能源充电桩项目建设项目</t>
    </r>
  </si>
  <si>
    <r>
      <rPr>
        <sz val="10"/>
        <rFont val="仿宋_GB2312"/>
        <charset val="134"/>
      </rPr>
      <t>镇远县舞阳镇林业局停车场</t>
    </r>
  </si>
  <si>
    <t>丹寨县</t>
  </si>
  <si>
    <r>
      <rPr>
        <sz val="10"/>
        <rFont val="仿宋_GB2312"/>
        <charset val="134"/>
      </rPr>
      <t>丹寨县龙泉镇城北路电动汽车充电站</t>
    </r>
  </si>
  <si>
    <r>
      <rPr>
        <sz val="10"/>
        <rFont val="仿宋_GB2312"/>
        <charset val="134"/>
      </rPr>
      <t>贵州省黔东南州丹寨县龙泉镇城北路老计生办办公室</t>
    </r>
  </si>
  <si>
    <t>黎平县</t>
  </si>
  <si>
    <r>
      <rPr>
        <sz val="10"/>
        <rFont val="仿宋_GB2312"/>
        <charset val="134"/>
      </rPr>
      <t>黎平县鸿晟民天玺湾新能源充电站</t>
    </r>
  </si>
  <si>
    <r>
      <rPr>
        <sz val="10"/>
        <rFont val="仿宋_GB2312"/>
        <charset val="134"/>
      </rPr>
      <t>贵州省黔东南州黎平县天玺湾维也纳酒店地下停车场</t>
    </r>
  </si>
  <si>
    <t>麻江县</t>
  </si>
  <si>
    <r>
      <rPr>
        <sz val="10"/>
        <rFont val="仿宋_GB2312"/>
        <charset val="134"/>
      </rPr>
      <t>贵州高投服务管理有限公司服务区充电桩建设项目（麻江服务区）</t>
    </r>
  </si>
  <si>
    <r>
      <rPr>
        <sz val="10"/>
        <rFont val="仿宋_GB2312"/>
        <charset val="134"/>
      </rPr>
      <t>贵州省黔东南州麻江县麻江服务区</t>
    </r>
  </si>
  <si>
    <t>/</t>
  </si>
  <si>
    <t>剑河县</t>
  </si>
  <si>
    <r>
      <rPr>
        <sz val="10"/>
        <rFont val="仿宋_GB2312"/>
        <charset val="134"/>
      </rPr>
      <t>剑河城东江北岸公交站场充电站</t>
    </r>
  </si>
  <si>
    <r>
      <rPr>
        <sz val="10"/>
        <rFont val="仿宋_GB2312"/>
        <charset val="134"/>
      </rPr>
      <t>剑河县城东江北岸公交站场</t>
    </r>
  </si>
  <si>
    <r>
      <rPr>
        <sz val="10"/>
        <rFont val="仿宋_GB2312"/>
        <charset val="134"/>
      </rPr>
      <t>剑河县鑫瑞秒秒帮清水江畔充电站项目</t>
    </r>
  </si>
  <si>
    <r>
      <rPr>
        <sz val="10"/>
        <rFont val="仿宋_GB2312"/>
        <charset val="134"/>
      </rPr>
      <t>剑河县仰阿莎街道杨梅山</t>
    </r>
    <r>
      <rPr>
        <sz val="10"/>
        <rFont val="Times New Roman"/>
        <charset val="134"/>
      </rPr>
      <t>320</t>
    </r>
    <r>
      <rPr>
        <sz val="10"/>
        <rFont val="仿宋_GB2312"/>
        <charset val="134"/>
      </rPr>
      <t>国道（</t>
    </r>
    <r>
      <rPr>
        <sz val="10"/>
        <rFont val="Times New Roman"/>
        <charset val="134"/>
      </rPr>
      <t>G320</t>
    </r>
    <r>
      <rPr>
        <sz val="10"/>
        <rFont val="仿宋_GB2312"/>
        <charset val="134"/>
      </rPr>
      <t>线</t>
    </r>
    <r>
      <rPr>
        <sz val="10"/>
        <rFont val="Times New Roman"/>
        <charset val="134"/>
      </rPr>
      <t>K1846+100m</t>
    </r>
    <r>
      <rPr>
        <sz val="10"/>
        <rFont val="仿宋_GB2312"/>
        <charset val="134"/>
      </rPr>
      <t>处公路右侧）</t>
    </r>
  </si>
  <si>
    <t>从江县</t>
  </si>
  <si>
    <r>
      <rPr>
        <sz val="10"/>
        <rFont val="仿宋_GB2312"/>
        <charset val="134"/>
      </rPr>
      <t>充电桩建设项目</t>
    </r>
    <r>
      <rPr>
        <sz val="10"/>
        <rFont val="Times New Roman"/>
        <charset val="134"/>
      </rPr>
      <t>(</t>
    </r>
    <r>
      <rPr>
        <sz val="10"/>
        <rFont val="仿宋_GB2312"/>
        <charset val="134"/>
      </rPr>
      <t>洛香</t>
    </r>
    <r>
      <rPr>
        <sz val="10"/>
        <rFont val="Times New Roman"/>
        <charset val="134"/>
      </rPr>
      <t xml:space="preserve">
</t>
    </r>
    <r>
      <rPr>
        <sz val="10"/>
        <rFont val="仿宋_GB2312"/>
        <charset val="134"/>
      </rPr>
      <t>服务区</t>
    </r>
    <r>
      <rPr>
        <sz val="10"/>
        <rFont val="Times New Roman"/>
        <charset val="134"/>
      </rPr>
      <t>)</t>
    </r>
  </si>
  <si>
    <r>
      <rPr>
        <sz val="10"/>
        <rFont val="仿宋_GB2312"/>
        <charset val="134"/>
      </rPr>
      <t>从江县洛香镇洛香服务区</t>
    </r>
  </si>
  <si>
    <r>
      <rPr>
        <sz val="10"/>
        <rFont val="仿宋_GB2312"/>
        <charset val="134"/>
      </rPr>
      <t>从江县凯睿新能源汽车充电站项目</t>
    </r>
  </si>
  <si>
    <r>
      <rPr>
        <sz val="10"/>
        <rFont val="仿宋_GB2312"/>
        <charset val="134"/>
      </rPr>
      <t>从江县丙妹镇江东南路西侧从江汽车站内</t>
    </r>
  </si>
  <si>
    <r>
      <rPr>
        <sz val="10"/>
        <rFont val="仿宋_GB2312"/>
        <charset val="134"/>
      </rPr>
      <t>贵州车来了新能源开发有限公司</t>
    </r>
  </si>
  <si>
    <r>
      <rPr>
        <sz val="10"/>
        <rFont val="仿宋_GB2312"/>
        <charset val="134"/>
      </rPr>
      <t>从江县新能源汽车充电设施运营项目</t>
    </r>
  </si>
  <si>
    <r>
      <rPr>
        <sz val="10"/>
        <rFont val="仿宋_GB2312"/>
        <charset val="134"/>
      </rPr>
      <t>从江县丙妹镇江东停车场</t>
    </r>
  </si>
  <si>
    <r>
      <rPr>
        <sz val="10"/>
        <rFont val="仿宋_GB2312"/>
        <charset val="134"/>
      </rPr>
      <t>贵州好旺达电动车充电站服务有限公司</t>
    </r>
  </si>
  <si>
    <r>
      <rPr>
        <sz val="10"/>
        <rFont val="仿宋_GB2312"/>
        <charset val="134"/>
      </rPr>
      <t>从江县银兴新能源充电站</t>
    </r>
  </si>
  <si>
    <r>
      <rPr>
        <sz val="10"/>
        <rFont val="仿宋_GB2312"/>
        <charset val="134"/>
      </rPr>
      <t>从江县丙妹镇銮里大道三号桥旁</t>
    </r>
  </si>
  <si>
    <r>
      <rPr>
        <sz val="10"/>
        <rFont val="仿宋_GB2312"/>
        <charset val="134"/>
      </rPr>
      <t>黔东南从江乐电新能源有限公司</t>
    </r>
  </si>
  <si>
    <r>
      <rPr>
        <sz val="10"/>
        <rFont val="仿宋_GB2312"/>
        <charset val="134"/>
      </rPr>
      <t>从江县瑞金花园地下停车场充电桩建设项目</t>
    </r>
  </si>
  <si>
    <r>
      <rPr>
        <sz val="10"/>
        <rFont val="仿宋_GB2312"/>
        <charset val="134"/>
      </rPr>
      <t>瑞金花园</t>
    </r>
    <r>
      <rPr>
        <sz val="10"/>
        <rFont val="Times New Roman"/>
        <charset val="134"/>
      </rPr>
      <t>1</t>
    </r>
    <r>
      <rPr>
        <sz val="10"/>
        <rFont val="仿宋_GB2312"/>
        <charset val="134"/>
      </rPr>
      <t>号楼地下停车场（五中路口）</t>
    </r>
  </si>
  <si>
    <t>黔南州</t>
  </si>
  <si>
    <t>都匀市</t>
  </si>
  <si>
    <r>
      <rPr>
        <sz val="10"/>
        <rFont val="仿宋_GB2312"/>
        <charset val="134"/>
      </rPr>
      <t>都匀市公共交通总公司</t>
    </r>
  </si>
  <si>
    <r>
      <rPr>
        <sz val="10"/>
        <rFont val="仿宋_GB2312"/>
        <charset val="134"/>
      </rPr>
      <t>都匀公交</t>
    </r>
    <r>
      <rPr>
        <sz val="10"/>
        <rFont val="Times New Roman"/>
        <charset val="0"/>
      </rPr>
      <t>173</t>
    </r>
    <r>
      <rPr>
        <sz val="10"/>
        <rFont val="仿宋_GB2312"/>
        <charset val="134"/>
      </rPr>
      <t>充电桩建设项目</t>
    </r>
  </si>
  <si>
    <r>
      <rPr>
        <sz val="10"/>
        <rFont val="仿宋_GB2312"/>
        <charset val="134"/>
      </rPr>
      <t>都匀市剑江北路</t>
    </r>
    <r>
      <rPr>
        <sz val="10"/>
        <rFont val="Times New Roman"/>
        <charset val="0"/>
      </rPr>
      <t>173</t>
    </r>
    <r>
      <rPr>
        <sz val="10"/>
        <rFont val="仿宋_GB2312"/>
        <charset val="134"/>
      </rPr>
      <t>凤凰汽配城旁</t>
    </r>
  </si>
  <si>
    <r>
      <rPr>
        <sz val="10"/>
        <rFont val="仿宋_GB2312"/>
        <charset val="134"/>
      </rPr>
      <t>都匀公交灵智广场充电桩</t>
    </r>
  </si>
  <si>
    <r>
      <rPr>
        <sz val="10"/>
        <rFont val="仿宋_GB2312"/>
        <charset val="134"/>
      </rPr>
      <t>都匀市斗篷山路</t>
    </r>
    <r>
      <rPr>
        <sz val="10"/>
        <rFont val="Times New Roman"/>
        <charset val="0"/>
      </rPr>
      <t>317</t>
    </r>
    <r>
      <rPr>
        <sz val="10"/>
        <rFont val="仿宋_GB2312"/>
        <charset val="134"/>
      </rPr>
      <t>号红星美凯龙前广场</t>
    </r>
  </si>
  <si>
    <r>
      <rPr>
        <sz val="10"/>
        <rFont val="仿宋_GB2312"/>
        <charset val="134"/>
      </rPr>
      <t>都匀公交青云湖充电桩建设项目</t>
    </r>
  </si>
  <si>
    <r>
      <rPr>
        <sz val="10"/>
        <rFont val="仿宋_GB2312"/>
        <charset val="134"/>
      </rPr>
      <t>都匀市东山大道南段青云湖公交停车场</t>
    </r>
  </si>
  <si>
    <r>
      <rPr>
        <sz val="10"/>
        <rFont val="仿宋_GB2312"/>
        <charset val="134"/>
      </rPr>
      <t>特来电都匀贵州机电职业技术学院充电站</t>
    </r>
  </si>
  <si>
    <r>
      <rPr>
        <sz val="10"/>
        <rFont val="仿宋_GB2312"/>
        <charset val="134"/>
      </rPr>
      <t>都匀市匀东镇贵州机电职业技术学院综合楼负一层</t>
    </r>
  </si>
  <si>
    <r>
      <rPr>
        <sz val="10"/>
        <rFont val="仿宋_GB2312"/>
        <charset val="134"/>
      </rPr>
      <t>南方电网贵州电动汽车服务有限公司</t>
    </r>
  </si>
  <si>
    <r>
      <rPr>
        <sz val="10"/>
        <rFont val="仿宋_GB2312"/>
        <charset val="134"/>
      </rPr>
      <t>贵州移动黔南分公司充电桩建设项目</t>
    </r>
  </si>
  <si>
    <r>
      <rPr>
        <sz val="10"/>
        <rFont val="仿宋_GB2312"/>
        <charset val="134"/>
      </rPr>
      <t>贵州省黔南布依族苗族自治州都匀市斗篷山路与龙江路交叉口中国移动黔南分公司</t>
    </r>
  </si>
  <si>
    <r>
      <rPr>
        <sz val="10"/>
        <rFont val="仿宋_GB2312"/>
        <charset val="134"/>
      </rPr>
      <t>中国石化销售股份有限公司贵州黔南石油分公司</t>
    </r>
  </si>
  <si>
    <r>
      <rPr>
        <sz val="10"/>
        <rFont val="仿宋_GB2312"/>
        <charset val="134"/>
      </rPr>
      <t>都匀市镭钵寨加油站充电桩项目</t>
    </r>
  </si>
  <si>
    <r>
      <rPr>
        <sz val="10"/>
        <rFont val="仿宋_GB2312"/>
        <charset val="134"/>
      </rPr>
      <t>贵州省黔南州都匀市镭钵寨加油站内</t>
    </r>
  </si>
  <si>
    <r>
      <rPr>
        <sz val="10"/>
        <rFont val="仿宋_GB2312"/>
        <charset val="134"/>
      </rPr>
      <t>都匀市匀创节能科技有限公司</t>
    </r>
  </si>
  <si>
    <r>
      <rPr>
        <sz val="10"/>
        <rFont val="仿宋_GB2312"/>
        <charset val="134"/>
      </rPr>
      <t>都匀环西新能源充电站</t>
    </r>
  </si>
  <si>
    <r>
      <rPr>
        <sz val="10"/>
        <rFont val="仿宋_GB2312"/>
        <charset val="134"/>
      </rPr>
      <t>都匀市环西大道滨江</t>
    </r>
    <r>
      <rPr>
        <sz val="10"/>
        <rFont val="Times New Roman"/>
        <charset val="0"/>
      </rPr>
      <t>1</t>
    </r>
    <r>
      <rPr>
        <sz val="10"/>
        <rFont val="仿宋_GB2312"/>
        <charset val="134"/>
      </rPr>
      <t>号纬五路桥下</t>
    </r>
  </si>
  <si>
    <r>
      <rPr>
        <sz val="10"/>
        <rFont val="仿宋_GB2312"/>
        <charset val="134"/>
      </rPr>
      <t>中国石油天然气股份有限公司贵州黔南销售分公司</t>
    </r>
  </si>
  <si>
    <r>
      <rPr>
        <sz val="10"/>
        <rFont val="仿宋_GB2312"/>
        <charset val="134"/>
      </rPr>
      <t>中国石油天然气股份有限公司贵州黔南销售分公司七星加油站充电桩项目</t>
    </r>
  </si>
  <si>
    <r>
      <rPr>
        <sz val="10"/>
        <rFont val="仿宋_GB2312"/>
        <charset val="134"/>
      </rPr>
      <t>都匀市七星城（中国石油七星加油站内）</t>
    </r>
  </si>
  <si>
    <r>
      <rPr>
        <sz val="10"/>
        <rFont val="仿宋_GB2312"/>
        <charset val="134"/>
      </rPr>
      <t>都匀市民安科技有限公司</t>
    </r>
  </si>
  <si>
    <r>
      <rPr>
        <sz val="10"/>
        <rFont val="仿宋_GB2312"/>
        <charset val="134"/>
      </rPr>
      <t>民安公司都匀市新火车站新能源充电桩</t>
    </r>
  </si>
  <si>
    <r>
      <rPr>
        <sz val="10"/>
        <rFont val="仿宋_GB2312"/>
        <charset val="134"/>
      </rPr>
      <t>都匀市剑江南路</t>
    </r>
    <r>
      <rPr>
        <sz val="10"/>
        <rFont val="Times New Roman"/>
        <charset val="0"/>
      </rPr>
      <t>259</t>
    </r>
    <r>
      <rPr>
        <sz val="10"/>
        <rFont val="仿宋_GB2312"/>
        <charset val="134"/>
      </rPr>
      <t>号南盐业公司仓库旁停车场</t>
    </r>
  </si>
  <si>
    <t>福泉市</t>
  </si>
  <si>
    <r>
      <rPr>
        <sz val="10"/>
        <rFont val="仿宋_GB2312"/>
        <charset val="134"/>
      </rPr>
      <t>玖</t>
    </r>
    <r>
      <rPr>
        <sz val="10"/>
        <rFont val="Times New Roman"/>
        <charset val="0"/>
      </rPr>
      <t>e</t>
    </r>
    <r>
      <rPr>
        <sz val="10"/>
        <rFont val="仿宋_GB2312"/>
        <charset val="134"/>
      </rPr>
      <t>充福泉汽车站电动汽车充电站</t>
    </r>
  </si>
  <si>
    <r>
      <rPr>
        <sz val="10"/>
        <rFont val="仿宋_GB2312"/>
        <charset val="134"/>
      </rPr>
      <t>福泉市金山办事处中心城旁（老福泉汽车站内）</t>
    </r>
  </si>
  <si>
    <t>长顺县</t>
  </si>
  <si>
    <r>
      <rPr>
        <sz val="10"/>
        <rFont val="仿宋_GB2312"/>
        <charset val="134"/>
      </rPr>
      <t>长顺县世纪通盛客运有限公司</t>
    </r>
  </si>
  <si>
    <r>
      <rPr>
        <sz val="10"/>
        <rFont val="仿宋_GB2312"/>
        <charset val="134"/>
      </rPr>
      <t>长顺县世纪通盛客运有限公司长顺县城南客运站充电站项目</t>
    </r>
  </si>
  <si>
    <r>
      <rPr>
        <sz val="10"/>
        <rFont val="仿宋_GB2312"/>
        <charset val="134"/>
      </rPr>
      <t>长顺县城南客运站</t>
    </r>
  </si>
  <si>
    <r>
      <rPr>
        <sz val="10"/>
        <rFont val="仿宋_GB2312"/>
        <charset val="134"/>
      </rPr>
      <t>长顺县世纪通盛客运有限公司长顺县广顺客运站充电站项目</t>
    </r>
  </si>
  <si>
    <r>
      <rPr>
        <sz val="10"/>
        <rFont val="仿宋_GB2312"/>
        <charset val="134"/>
      </rPr>
      <t>长顺县广顺客运站</t>
    </r>
  </si>
  <si>
    <r>
      <rPr>
        <sz val="10"/>
        <rFont val="仿宋_GB2312"/>
        <charset val="134"/>
      </rPr>
      <t>长顺县世纪通盛客运有限公司长顺县口袋公园集中式充电站项目</t>
    </r>
  </si>
  <si>
    <r>
      <rPr>
        <sz val="10"/>
        <rFont val="仿宋_GB2312"/>
        <charset val="134"/>
      </rPr>
      <t>长顺县城南口袋公园</t>
    </r>
  </si>
  <si>
    <r>
      <rPr>
        <sz val="10"/>
        <rFont val="仿宋_GB2312"/>
        <charset val="134"/>
      </rPr>
      <t>长顺县世纪通盛客运有限公司长顺县神泉谷集中式充电站项目</t>
    </r>
  </si>
  <si>
    <r>
      <rPr>
        <sz val="10"/>
        <rFont val="仿宋_GB2312"/>
        <charset val="134"/>
      </rPr>
      <t>长顺县神泉谷</t>
    </r>
  </si>
  <si>
    <r>
      <rPr>
        <sz val="10"/>
        <rFont val="仿宋_GB2312"/>
        <charset val="134"/>
      </rPr>
      <t>长顺县世纪通盛客运有限公司长顺县水晶花城集中式充电站项目</t>
    </r>
  </si>
  <si>
    <r>
      <rPr>
        <sz val="10"/>
        <rFont val="仿宋_GB2312"/>
        <charset val="134"/>
      </rPr>
      <t>长顺县水晶花城</t>
    </r>
  </si>
  <si>
    <r>
      <rPr>
        <sz val="10"/>
        <rFont val="仿宋_GB2312"/>
        <charset val="134"/>
      </rPr>
      <t>长顺县兴顺汽车服务有限公司</t>
    </r>
  </si>
  <si>
    <r>
      <rPr>
        <sz val="10"/>
        <rFont val="仿宋_GB2312"/>
        <charset val="134"/>
      </rPr>
      <t>长顺县兴顺汽车服务有限公司电动汽车充电站项目</t>
    </r>
  </si>
  <si>
    <r>
      <rPr>
        <sz val="10"/>
        <rFont val="仿宋_GB2312"/>
        <charset val="134"/>
      </rPr>
      <t>长顺县兴顺汽车服务有限公司厂内（威远职校旁）</t>
    </r>
  </si>
  <si>
    <t>独山县</t>
  </si>
  <si>
    <r>
      <rPr>
        <sz val="10"/>
        <rFont val="仿宋_GB2312"/>
        <charset val="134"/>
      </rPr>
      <t>充电桩建设项目（新寨服务区）</t>
    </r>
  </si>
  <si>
    <r>
      <rPr>
        <sz val="10"/>
        <rFont val="仿宋_GB2312"/>
        <charset val="134"/>
      </rPr>
      <t>贵州省黔南州独山县麻尾镇新寨服务区</t>
    </r>
  </si>
  <si>
    <r>
      <rPr>
        <sz val="10"/>
        <rFont val="仿宋_GB2312"/>
        <charset val="134"/>
      </rPr>
      <t>玖</t>
    </r>
    <r>
      <rPr>
        <sz val="10"/>
        <rFont val="Times New Roman"/>
        <charset val="0"/>
      </rPr>
      <t>e</t>
    </r>
    <r>
      <rPr>
        <sz val="10"/>
        <rFont val="仿宋_GB2312"/>
        <charset val="134"/>
      </rPr>
      <t>充独山小上海电动汽车充电站</t>
    </r>
  </si>
  <si>
    <r>
      <rPr>
        <sz val="10"/>
        <rFont val="仿宋_GB2312"/>
        <charset val="134"/>
      </rPr>
      <t>独山县毋敛大道小上海项目二期停车场内</t>
    </r>
  </si>
  <si>
    <r>
      <rPr>
        <sz val="10"/>
        <rFont val="仿宋_GB2312"/>
        <charset val="134"/>
      </rPr>
      <t>中国石油天然气股份有限公司贵州黔南销售分公司麻万加油站充电项目</t>
    </r>
  </si>
  <si>
    <r>
      <rPr>
        <sz val="10"/>
        <rFont val="仿宋_GB2312"/>
        <charset val="134"/>
      </rPr>
      <t>独山县麻万镇经开区中国石油麻万加油站</t>
    </r>
  </si>
  <si>
    <t>荔波县</t>
  </si>
  <si>
    <r>
      <rPr>
        <sz val="10"/>
        <rFont val="仿宋_GB2312"/>
        <charset val="134"/>
      </rPr>
      <t>玖</t>
    </r>
    <r>
      <rPr>
        <sz val="10"/>
        <rFont val="Times New Roman"/>
        <charset val="0"/>
      </rPr>
      <t>e</t>
    </r>
    <r>
      <rPr>
        <sz val="10"/>
        <rFont val="仿宋_GB2312"/>
        <charset val="134"/>
      </rPr>
      <t>充荔波客运总站电动汽车充电站</t>
    </r>
  </si>
  <si>
    <r>
      <rPr>
        <sz val="10"/>
        <rFont val="仿宋_GB2312"/>
        <charset val="134"/>
      </rPr>
      <t>荔波客运总站停车场内</t>
    </r>
  </si>
  <si>
    <t>龙里县</t>
  </si>
  <si>
    <r>
      <rPr>
        <sz val="10"/>
        <rFont val="仿宋_GB2312"/>
        <charset val="134"/>
      </rPr>
      <t>贵州兴驰交运有限公司</t>
    </r>
  </si>
  <si>
    <r>
      <rPr>
        <sz val="10"/>
        <rFont val="仿宋_GB2312"/>
        <charset val="134"/>
      </rPr>
      <t>龙里客运站新能源充电桩建设项目</t>
    </r>
  </si>
  <si>
    <r>
      <rPr>
        <sz val="10"/>
        <rFont val="仿宋_GB2312"/>
        <charset val="134"/>
      </rPr>
      <t>龙里县新客运站内（龙里高铁北站右侧）</t>
    </r>
  </si>
  <si>
    <r>
      <rPr>
        <sz val="10"/>
        <rFont val="仿宋_GB2312"/>
        <charset val="134"/>
      </rPr>
      <t>龙里县万顺欣诚能源有限公司</t>
    </r>
  </si>
  <si>
    <r>
      <rPr>
        <sz val="10"/>
        <rFont val="仿宋_GB2312"/>
        <charset val="134"/>
      </rPr>
      <t>龙里县万顺欣诚能源有限公司贵龙纵线加油二站群智能充电系统建设项目</t>
    </r>
  </si>
  <si>
    <r>
      <rPr>
        <sz val="10"/>
        <rFont val="仿宋_GB2312"/>
        <charset val="134"/>
      </rPr>
      <t>龙里县谷脚镇万豪大道贵龙纵线加油二站</t>
    </r>
  </si>
  <si>
    <r>
      <rPr>
        <sz val="10"/>
        <rFont val="仿宋_GB2312"/>
        <charset val="134"/>
      </rPr>
      <t>申报奖补规模与项目备案规模不一致，项目备案容量</t>
    </r>
    <r>
      <rPr>
        <sz val="10"/>
        <rFont val="Times New Roman"/>
        <charset val="134"/>
      </rPr>
      <t>480</t>
    </r>
    <r>
      <rPr>
        <sz val="10"/>
        <rFont val="仿宋_GB2312"/>
        <charset val="134"/>
      </rPr>
      <t>千瓦</t>
    </r>
  </si>
  <si>
    <r>
      <rPr>
        <sz val="10"/>
        <rFont val="仿宋_GB2312"/>
        <charset val="134"/>
      </rPr>
      <t>龙里天麓一号三期社区充电桩项目</t>
    </r>
  </si>
  <si>
    <r>
      <rPr>
        <sz val="10"/>
        <rFont val="仿宋_GB2312"/>
        <charset val="134"/>
      </rPr>
      <t>龙里县贵龙大道铺路与中心三路交叉口东</t>
    </r>
    <r>
      <rPr>
        <sz val="10"/>
        <rFont val="Times New Roman"/>
        <charset val="0"/>
      </rPr>
      <t>220</t>
    </r>
    <r>
      <rPr>
        <sz val="10"/>
        <rFont val="仿宋_GB2312"/>
        <charset val="134"/>
      </rPr>
      <t>米</t>
    </r>
  </si>
  <si>
    <t>惠水县</t>
  </si>
  <si>
    <r>
      <rPr>
        <sz val="10"/>
        <rFont val="仿宋_GB2312"/>
        <charset val="134"/>
      </rPr>
      <t>惠水智成新能源科技有限公司</t>
    </r>
  </si>
  <si>
    <r>
      <rPr>
        <sz val="10"/>
        <rFont val="仿宋_GB2312"/>
        <charset val="134"/>
      </rPr>
      <t>惠水县水厂充电站</t>
    </r>
  </si>
  <si>
    <r>
      <rPr>
        <sz val="10"/>
        <rFont val="仿宋_GB2312"/>
        <charset val="134"/>
      </rPr>
      <t>惠成公交水厂停车场</t>
    </r>
  </si>
  <si>
    <r>
      <rPr>
        <sz val="10"/>
        <rFont val="仿宋_GB2312"/>
        <charset val="134"/>
      </rPr>
      <t>惠水县金域广场对面惠兴路路口与人民路交汇路口（竹林处）充电站</t>
    </r>
  </si>
  <si>
    <r>
      <rPr>
        <sz val="10"/>
        <rFont val="仿宋_GB2312"/>
        <charset val="134"/>
      </rPr>
      <t>惠水县金域广场对面惠兴路路口与人民路交汇路口（竹林处）</t>
    </r>
  </si>
  <si>
    <r>
      <rPr>
        <sz val="10"/>
        <rFont val="仿宋_GB2312"/>
        <charset val="134"/>
      </rPr>
      <t>贵州省惠水县锦城客运有限责任公司</t>
    </r>
  </si>
  <si>
    <r>
      <rPr>
        <sz val="10"/>
        <rFont val="仿宋_GB2312"/>
        <charset val="134"/>
      </rPr>
      <t>惠水县建设西路马蹄坡锦城充电站</t>
    </r>
  </si>
  <si>
    <r>
      <rPr>
        <sz val="10"/>
        <rFont val="仿宋_GB2312"/>
        <charset val="134"/>
      </rPr>
      <t>惠水县建设西路马蹄坡</t>
    </r>
  </si>
  <si>
    <r>
      <rPr>
        <sz val="10"/>
        <rFont val="仿宋_GB2312"/>
        <charset val="134"/>
      </rPr>
      <t>惠水县建设西路马蹄坡锦城充电站（二期）</t>
    </r>
  </si>
  <si>
    <t>罗甸县</t>
  </si>
  <si>
    <r>
      <rPr>
        <sz val="10"/>
        <rFont val="仿宋_GB2312"/>
        <charset val="134"/>
      </rPr>
      <t>罗甸县惠安交运出租有限公司</t>
    </r>
  </si>
  <si>
    <r>
      <rPr>
        <sz val="10"/>
        <rFont val="仿宋_GB2312"/>
        <charset val="134"/>
      </rPr>
      <t>罗甸县兰亭名苑充电站建设项目</t>
    </r>
  </si>
  <si>
    <r>
      <rPr>
        <sz val="10"/>
        <rFont val="仿宋_GB2312"/>
        <charset val="134"/>
      </rPr>
      <t>罗甸县中信兰亭名苑小区地下负</t>
    </r>
    <r>
      <rPr>
        <sz val="10"/>
        <rFont val="Times New Roman"/>
        <charset val="0"/>
      </rPr>
      <t>2</t>
    </r>
    <r>
      <rPr>
        <sz val="10"/>
        <rFont val="仿宋_GB2312"/>
        <charset val="134"/>
      </rPr>
      <t>层停车场</t>
    </r>
  </si>
  <si>
    <r>
      <rPr>
        <sz val="10"/>
        <rFont val="仿宋_GB2312"/>
        <charset val="134"/>
      </rPr>
      <t>贵州高投服务管理有限公司有限公司边阳服务区充电桩建设项目</t>
    </r>
  </si>
  <si>
    <r>
      <rPr>
        <sz val="10"/>
        <rFont val="仿宋_GB2312"/>
        <charset val="134"/>
      </rPr>
      <t>罗甸县边阳服务区</t>
    </r>
  </si>
  <si>
    <r>
      <rPr>
        <sz val="10"/>
        <rFont val="仿宋_GB2312"/>
        <charset val="134"/>
      </rPr>
      <t>贵州罗甸雄豪商贸有限公司</t>
    </r>
  </si>
  <si>
    <r>
      <rPr>
        <sz val="10"/>
        <rFont val="仿宋_GB2312"/>
        <charset val="134"/>
      </rPr>
      <t>罗甸县边阳镇客运站鸿运充电站项目</t>
    </r>
  </si>
  <si>
    <r>
      <rPr>
        <sz val="10"/>
        <rFont val="仿宋_GB2312"/>
        <charset val="134"/>
      </rPr>
      <t>罗甸县边阳镇客运站</t>
    </r>
  </si>
  <si>
    <r>
      <rPr>
        <sz val="10"/>
        <rFont val="仿宋_GB2312"/>
        <charset val="134"/>
      </rPr>
      <t>罗甸兴丽酒店管理有限公司</t>
    </r>
  </si>
  <si>
    <r>
      <rPr>
        <sz val="10"/>
        <rFont val="仿宋_GB2312"/>
        <charset val="134"/>
      </rPr>
      <t>罗甸兴丽酒店管理有限公司新能源充电站建设项目</t>
    </r>
  </si>
  <si>
    <r>
      <rPr>
        <sz val="10"/>
        <rFont val="仿宋_GB2312"/>
        <charset val="134"/>
      </rPr>
      <t>罗甸县龙坪镇信邦大道</t>
    </r>
    <r>
      <rPr>
        <sz val="10"/>
        <rFont val="Times New Roman"/>
        <charset val="0"/>
      </rPr>
      <t>6</t>
    </r>
    <r>
      <rPr>
        <sz val="10"/>
        <rFont val="仿宋_GB2312"/>
        <charset val="134"/>
      </rPr>
      <t>号</t>
    </r>
  </si>
  <si>
    <r>
      <rPr>
        <sz val="10"/>
        <rFont val="仿宋_GB2312"/>
        <charset val="134"/>
      </rPr>
      <t>贵州远嘉润科技有限公司</t>
    </r>
  </si>
  <si>
    <r>
      <rPr>
        <sz val="10"/>
        <rFont val="仿宋_GB2312"/>
        <charset val="134"/>
      </rPr>
      <t>贵州省罗甸县艾力康场站充电桩建设项目</t>
    </r>
  </si>
  <si>
    <r>
      <rPr>
        <sz val="10"/>
        <rFont val="仿宋_GB2312"/>
        <charset val="134"/>
      </rPr>
      <t>罗甸县城西工业园区</t>
    </r>
  </si>
  <si>
    <t>贵定县</t>
  </si>
  <si>
    <r>
      <rPr>
        <sz val="10"/>
        <rFont val="仿宋_GB2312"/>
        <charset val="134"/>
      </rPr>
      <t>贵州省贵定县牟珠洞服务区充电桩建设项目</t>
    </r>
  </si>
  <si>
    <r>
      <rPr>
        <sz val="10"/>
        <rFont val="仿宋_GB2312"/>
        <charset val="134"/>
      </rPr>
      <t>贵州省贵定县牟珠洞服务区</t>
    </r>
  </si>
  <si>
    <r>
      <rPr>
        <sz val="10"/>
        <rFont val="仿宋_GB2312"/>
        <charset val="134"/>
      </rPr>
      <t>贵定县东门鑫都雅筑园小区充电站</t>
    </r>
  </si>
  <si>
    <r>
      <rPr>
        <sz val="10"/>
        <rFont val="仿宋_GB2312"/>
        <charset val="134"/>
      </rPr>
      <t>贵州省黔南州贵定县东门鑫都雅筑园小区</t>
    </r>
  </si>
  <si>
    <r>
      <rPr>
        <sz val="10"/>
        <rFont val="仿宋_GB2312"/>
        <charset val="134"/>
      </rPr>
      <t>贵定社区充电桩项目</t>
    </r>
  </si>
  <si>
    <r>
      <rPr>
        <sz val="10"/>
        <rFont val="仿宋_GB2312"/>
        <charset val="134"/>
      </rPr>
      <t>贵州省黔南州贵定县金南街道碧桂园小区</t>
    </r>
  </si>
  <si>
    <t>毕节市</t>
  </si>
  <si>
    <t>七星关区</t>
  </si>
  <si>
    <r>
      <rPr>
        <sz val="10"/>
        <rFont val="仿宋_GB2312"/>
        <charset val="134"/>
      </rPr>
      <t>贵州璜琉彩新能源有限公司</t>
    </r>
  </si>
  <si>
    <r>
      <rPr>
        <sz val="10"/>
        <rFont val="仿宋_GB2312"/>
        <charset val="134"/>
      </rPr>
      <t>毕节七星关兰苑充电站</t>
    </r>
  </si>
  <si>
    <r>
      <rPr>
        <sz val="10"/>
        <rFont val="仿宋_GB2312"/>
        <charset val="134"/>
      </rPr>
      <t>毕节市七星关区洪山街道南环路兰苑中学旁金属回收公司内</t>
    </r>
  </si>
  <si>
    <r>
      <rPr>
        <sz val="10"/>
        <rFont val="仿宋_GB2312"/>
        <charset val="134"/>
      </rPr>
      <t>贵州悦充机动车充电站有限公司</t>
    </r>
  </si>
  <si>
    <r>
      <rPr>
        <sz val="10"/>
        <rFont val="仿宋_GB2312"/>
        <charset val="134"/>
      </rPr>
      <t>毕节市七星关区市西街道安家井社区充电站</t>
    </r>
  </si>
  <si>
    <r>
      <rPr>
        <sz val="10"/>
        <rFont val="仿宋_GB2312"/>
        <charset val="134"/>
      </rPr>
      <t>毕节市七星关区市西街道安家井社区龙潭组翠雅居小区后面停车场</t>
    </r>
  </si>
  <si>
    <r>
      <rPr>
        <sz val="10"/>
        <rFont val="仿宋_GB2312"/>
        <charset val="134"/>
      </rPr>
      <t>贵州兴璨新能源有限责任公司</t>
    </r>
  </si>
  <si>
    <r>
      <rPr>
        <sz val="10"/>
        <rFont val="仿宋_GB2312"/>
        <charset val="134"/>
      </rPr>
      <t>贵州兴璨新能源有限责任公司玫瑰花园充电站</t>
    </r>
  </si>
  <si>
    <r>
      <rPr>
        <sz val="10"/>
        <rFont val="仿宋_GB2312"/>
        <charset val="134"/>
      </rPr>
      <t>毕节市七星关区市东街道水西田玫瑰花园二期停车场</t>
    </r>
  </si>
  <si>
    <r>
      <rPr>
        <sz val="10"/>
        <rFont val="仿宋_GB2312"/>
        <charset val="134"/>
      </rPr>
      <t>毕节市尚壹充电服务有限公司</t>
    </r>
  </si>
  <si>
    <r>
      <rPr>
        <sz val="10"/>
        <rFont val="仿宋_GB2312"/>
        <charset val="134"/>
      </rPr>
      <t>毕节市尚壹充电桩建设项目</t>
    </r>
  </si>
  <si>
    <r>
      <rPr>
        <sz val="10"/>
        <rFont val="仿宋_GB2312"/>
        <charset val="134"/>
      </rPr>
      <t>毕节市七星关区学院路自有停车场</t>
    </r>
  </si>
  <si>
    <r>
      <rPr>
        <sz val="10"/>
        <rFont val="仿宋_GB2312"/>
        <charset val="134"/>
      </rPr>
      <t>毕节利平新能源发展有限公司</t>
    </r>
  </si>
  <si>
    <r>
      <rPr>
        <sz val="10"/>
        <rFont val="仿宋_GB2312"/>
        <charset val="134"/>
      </rPr>
      <t>利平星星充电桩项目</t>
    </r>
  </si>
  <si>
    <r>
      <rPr>
        <sz val="10"/>
        <rFont val="仿宋_GB2312"/>
        <charset val="134"/>
      </rPr>
      <t>毕节市七星关区市东街道水西田社区水西路汽车北站内</t>
    </r>
  </si>
  <si>
    <r>
      <rPr>
        <sz val="10"/>
        <rFont val="仿宋_GB2312"/>
        <charset val="134"/>
      </rPr>
      <t>毕节宏发建材有限公司</t>
    </r>
  </si>
  <si>
    <r>
      <rPr>
        <sz val="10"/>
        <rFont val="仿宋_GB2312"/>
        <charset val="134"/>
      </rPr>
      <t>毕节宏发建材有限公司六合御庭小区充电站</t>
    </r>
  </si>
  <si>
    <r>
      <rPr>
        <sz val="10"/>
        <rFont val="仿宋_GB2312"/>
        <charset val="134"/>
      </rPr>
      <t>毕节市七星关区三板桥办事处六合御庭小区三号楼后面靠山脚停车场</t>
    </r>
  </si>
  <si>
    <r>
      <rPr>
        <sz val="10"/>
        <rFont val="仿宋_GB2312"/>
        <charset val="134"/>
      </rPr>
      <t>毕节市亮东新能源汽车充电服务有限公司</t>
    </r>
  </si>
  <si>
    <r>
      <rPr>
        <sz val="10"/>
        <rFont val="仿宋_GB2312"/>
        <charset val="134"/>
      </rPr>
      <t>毕节市亮东新能源塘坊社区中心组充电站</t>
    </r>
  </si>
  <si>
    <r>
      <rPr>
        <sz val="10"/>
        <rFont val="仿宋_GB2312"/>
        <charset val="134"/>
      </rPr>
      <t>毕节市七星关区观音桥街道办工业大道塘坊社区中心组</t>
    </r>
    <r>
      <rPr>
        <sz val="10"/>
        <rFont val="Times New Roman"/>
        <charset val="134"/>
      </rPr>
      <t>9</t>
    </r>
    <r>
      <rPr>
        <sz val="10"/>
        <rFont val="仿宋_GB2312"/>
        <charset val="134"/>
      </rPr>
      <t>号门面后面停车场</t>
    </r>
  </si>
  <si>
    <r>
      <rPr>
        <sz val="10"/>
        <rFont val="仿宋_GB2312"/>
        <charset val="134"/>
      </rPr>
      <t>玖</t>
    </r>
    <r>
      <rPr>
        <sz val="10"/>
        <rFont val="Times New Roman"/>
        <charset val="134"/>
      </rPr>
      <t>e</t>
    </r>
    <r>
      <rPr>
        <sz val="10"/>
        <rFont val="仿宋_GB2312"/>
        <charset val="134"/>
      </rPr>
      <t>充毕节西客运站电动汽车充电站</t>
    </r>
  </si>
  <si>
    <r>
      <rPr>
        <sz val="10"/>
        <rFont val="仿宋_GB2312"/>
        <charset val="134"/>
      </rPr>
      <t>毕节市七星关区翠屏路</t>
    </r>
    <r>
      <rPr>
        <sz val="10"/>
        <rFont val="Times New Roman"/>
        <charset val="134"/>
      </rPr>
      <t>1</t>
    </r>
    <r>
      <rPr>
        <sz val="10"/>
        <rFont val="仿宋_GB2312"/>
        <charset val="134"/>
      </rPr>
      <t>号毕节市汽车客运站内</t>
    </r>
  </si>
  <si>
    <r>
      <rPr>
        <sz val="10"/>
        <rFont val="仿宋_GB2312"/>
        <charset val="134"/>
      </rPr>
      <t>贵州高投服务管理有限公司服务区充电桩建设项目（响水服务区）</t>
    </r>
  </si>
  <si>
    <r>
      <rPr>
        <sz val="10"/>
        <rFont val="仿宋_GB2312"/>
        <charset val="134"/>
      </rPr>
      <t>响水服务区</t>
    </r>
  </si>
  <si>
    <t>大方县</t>
  </si>
  <si>
    <r>
      <rPr>
        <sz val="10"/>
        <rFont val="仿宋_GB2312"/>
        <charset val="134"/>
      </rPr>
      <t>易鑫宝科技（大方）有限公司</t>
    </r>
  </si>
  <si>
    <r>
      <rPr>
        <sz val="10"/>
        <rFont val="仿宋_GB2312"/>
        <charset val="134"/>
      </rPr>
      <t>易鑫宝佳诚超市充电站项目</t>
    </r>
  </si>
  <si>
    <r>
      <rPr>
        <sz val="10"/>
        <rFont val="仿宋_GB2312"/>
        <charset val="134"/>
      </rPr>
      <t>大方县新民路（平安大街北）佳诚超市旁边停车场</t>
    </r>
  </si>
  <si>
    <r>
      <rPr>
        <sz val="10"/>
        <rFont val="仿宋_GB2312"/>
        <charset val="134"/>
      </rPr>
      <t>大方县锦鸿胖妹新能源充电有限公司</t>
    </r>
  </si>
  <si>
    <r>
      <rPr>
        <sz val="10"/>
        <rFont val="仿宋_GB2312"/>
        <charset val="134"/>
      </rPr>
      <t>大方县慕俄格古城街道北郊社区顺德广场停车场内建设电动汽车充电设施项目</t>
    </r>
  </si>
  <si>
    <r>
      <rPr>
        <sz val="10"/>
        <rFont val="仿宋_GB2312"/>
        <charset val="134"/>
      </rPr>
      <t>大方县慕俄格古城街道北郊社区顺德广场停车场内</t>
    </r>
  </si>
  <si>
    <t>黔西市</t>
  </si>
  <si>
    <r>
      <rPr>
        <sz val="10"/>
        <rFont val="仿宋_GB2312"/>
        <charset val="134"/>
      </rPr>
      <t>黔西市亮永商贸有限公司</t>
    </r>
  </si>
  <si>
    <r>
      <rPr>
        <sz val="10"/>
        <rFont val="仿宋_GB2312"/>
        <charset val="134"/>
      </rPr>
      <t>亮永商贸新仁充电站</t>
    </r>
  </si>
  <si>
    <r>
      <rPr>
        <sz val="10"/>
        <rFont val="仿宋_GB2312"/>
        <charset val="134"/>
      </rPr>
      <t>新仁乡旅游路边（麻窝寨）</t>
    </r>
  </si>
  <si>
    <r>
      <rPr>
        <sz val="10"/>
        <rFont val="仿宋_GB2312"/>
        <charset val="134"/>
      </rPr>
      <t>亮永商贸谷里充电站</t>
    </r>
  </si>
  <si>
    <r>
      <rPr>
        <sz val="10"/>
        <rFont val="仿宋_GB2312"/>
        <charset val="134"/>
      </rPr>
      <t>谷里镇原贵毕路出口（原煤检站门口）</t>
    </r>
  </si>
  <si>
    <r>
      <rPr>
        <sz val="10"/>
        <rFont val="仿宋_GB2312"/>
        <charset val="134"/>
      </rPr>
      <t>亮永商贸红林充电站</t>
    </r>
  </si>
  <si>
    <r>
      <rPr>
        <sz val="10"/>
        <rFont val="仿宋_GB2312"/>
        <charset val="134"/>
      </rPr>
      <t>红林乡综治中心门口</t>
    </r>
    <r>
      <rPr>
        <sz val="10"/>
        <rFont val="Times New Roman"/>
        <charset val="134"/>
      </rPr>
      <t>(</t>
    </r>
    <r>
      <rPr>
        <sz val="10"/>
        <rFont val="仿宋_GB2312"/>
        <charset val="134"/>
      </rPr>
      <t>红林车站）</t>
    </r>
  </si>
  <si>
    <r>
      <rPr>
        <sz val="10"/>
        <rFont val="仿宋_GB2312"/>
        <charset val="134"/>
      </rPr>
      <t>亮永商贸金兰充电站</t>
    </r>
  </si>
  <si>
    <r>
      <rPr>
        <sz val="10"/>
        <rFont val="仿宋_GB2312"/>
        <charset val="134"/>
      </rPr>
      <t>金兰镇电子厂和政府旁边停车场</t>
    </r>
  </si>
  <si>
    <r>
      <rPr>
        <sz val="10"/>
        <rFont val="仿宋_GB2312"/>
        <charset val="134"/>
      </rPr>
      <t>亮永商贸天坪社区充电站</t>
    </r>
  </si>
  <si>
    <r>
      <rPr>
        <sz val="10"/>
        <rFont val="仿宋_GB2312"/>
        <charset val="134"/>
      </rPr>
      <t>莲城街道天坪社区办公楼门口</t>
    </r>
  </si>
  <si>
    <r>
      <rPr>
        <sz val="10"/>
        <rFont val="仿宋_GB2312"/>
        <charset val="134"/>
      </rPr>
      <t>亮永商贸八块社区充电站</t>
    </r>
  </si>
  <si>
    <r>
      <rPr>
        <sz val="10"/>
        <rFont val="仿宋_GB2312"/>
        <charset val="134"/>
      </rPr>
      <t>莲城街道八块社区门口</t>
    </r>
  </si>
  <si>
    <r>
      <rPr>
        <sz val="10"/>
        <rFont val="仿宋_GB2312"/>
        <charset val="134"/>
      </rPr>
      <t>亮永商贸东门小区充电站</t>
    </r>
  </si>
  <si>
    <r>
      <rPr>
        <sz val="10"/>
        <rFont val="仿宋_GB2312"/>
        <charset val="134"/>
      </rPr>
      <t>水西街道文昌社区东门廉住房内</t>
    </r>
  </si>
  <si>
    <r>
      <rPr>
        <sz val="10"/>
        <rFont val="仿宋_GB2312"/>
        <charset val="134"/>
      </rPr>
      <t>亮永商贸岔白园区充电站</t>
    </r>
  </si>
  <si>
    <r>
      <rPr>
        <sz val="10"/>
        <rFont val="仿宋_GB2312"/>
        <charset val="134"/>
      </rPr>
      <t>杜鹃街道岔白社区苗绣产业园内</t>
    </r>
  </si>
  <si>
    <r>
      <rPr>
        <sz val="10"/>
        <rFont val="仿宋_GB2312"/>
        <charset val="134"/>
      </rPr>
      <t>亮永商贸林泉充电站</t>
    </r>
  </si>
  <si>
    <r>
      <rPr>
        <sz val="10"/>
        <rFont val="仿宋_GB2312"/>
        <charset val="134"/>
      </rPr>
      <t>林泉镇海子社区门口、清塘村侧面、政府停车场</t>
    </r>
  </si>
  <si>
    <r>
      <rPr>
        <sz val="10"/>
        <rFont val="仿宋_GB2312"/>
        <charset val="134"/>
      </rPr>
      <t>亮永商贸茨园路充电站</t>
    </r>
  </si>
  <si>
    <r>
      <rPr>
        <sz val="10"/>
        <rFont val="仿宋_GB2312"/>
        <charset val="134"/>
      </rPr>
      <t>杜鹃街道社保大楼停车场</t>
    </r>
  </si>
  <si>
    <r>
      <rPr>
        <sz val="10"/>
        <rFont val="仿宋_GB2312"/>
        <charset val="134"/>
      </rPr>
      <t>亮永商贸中泰峰境小区充电站</t>
    </r>
  </si>
  <si>
    <r>
      <rPr>
        <sz val="10"/>
        <rFont val="仿宋_GB2312"/>
        <charset val="134"/>
      </rPr>
      <t>杜鹃街道向阳社区中泰峰境小区</t>
    </r>
  </si>
  <si>
    <r>
      <rPr>
        <sz val="10"/>
        <rFont val="仿宋_GB2312"/>
        <charset val="134"/>
      </rPr>
      <t>亮永商贸素朴充电站</t>
    </r>
  </si>
  <si>
    <r>
      <rPr>
        <sz val="10"/>
        <rFont val="仿宋_GB2312"/>
        <charset val="134"/>
      </rPr>
      <t>素朴镇政府停车场，电子厂，像祠景点</t>
    </r>
  </si>
  <si>
    <r>
      <rPr>
        <sz val="10"/>
        <rFont val="仿宋_GB2312"/>
        <charset val="134"/>
      </rPr>
      <t>亮永商贸重新充电站</t>
    </r>
  </si>
  <si>
    <r>
      <rPr>
        <sz val="10"/>
        <rFont val="仿宋_GB2312"/>
        <charset val="134"/>
      </rPr>
      <t>重新镇中学门口侧面，政府停车场</t>
    </r>
  </si>
  <si>
    <r>
      <rPr>
        <sz val="10"/>
        <rFont val="仿宋_GB2312"/>
        <charset val="134"/>
      </rPr>
      <t>亮永商贸中坪充电站</t>
    </r>
  </si>
  <si>
    <r>
      <rPr>
        <sz val="10"/>
        <rFont val="仿宋_GB2312"/>
        <charset val="134"/>
      </rPr>
      <t>中坪政府停车场</t>
    </r>
  </si>
  <si>
    <r>
      <rPr>
        <sz val="10"/>
        <rFont val="仿宋_GB2312"/>
        <charset val="134"/>
      </rPr>
      <t>亮永商贸万丰充电站</t>
    </r>
  </si>
  <si>
    <r>
      <rPr>
        <sz val="10"/>
        <rFont val="仿宋_GB2312"/>
        <charset val="134"/>
      </rPr>
      <t>文峰街道万丰商贸城停车场</t>
    </r>
  </si>
  <si>
    <r>
      <rPr>
        <sz val="10"/>
        <rFont val="仿宋_GB2312"/>
        <charset val="134"/>
      </rPr>
      <t>亮永商贸明德新城充电站</t>
    </r>
  </si>
  <si>
    <r>
      <rPr>
        <sz val="10"/>
        <rFont val="仿宋_GB2312"/>
        <charset val="134"/>
      </rPr>
      <t>莲城街道明德新城小区</t>
    </r>
  </si>
  <si>
    <r>
      <rPr>
        <sz val="10"/>
        <rFont val="仿宋_GB2312"/>
        <charset val="134"/>
      </rPr>
      <t>亮永商贸绿化充电站</t>
    </r>
  </si>
  <si>
    <r>
      <rPr>
        <sz val="10"/>
        <rFont val="仿宋_GB2312"/>
        <charset val="134"/>
      </rPr>
      <t>绿化乡新街信用社斜对面</t>
    </r>
  </si>
  <si>
    <t>金沙县</t>
  </si>
  <si>
    <r>
      <rPr>
        <sz val="10"/>
        <rFont val="仿宋_GB2312"/>
        <charset val="134"/>
      </rPr>
      <t>金沙县万舟汽车服务有限公司</t>
    </r>
  </si>
  <si>
    <r>
      <rPr>
        <sz val="10"/>
        <rFont val="仿宋_GB2312"/>
        <charset val="134"/>
      </rPr>
      <t>金沙县万舟汽车服务有限公司新能源汽车充电站项目</t>
    </r>
  </si>
  <si>
    <r>
      <rPr>
        <sz val="10"/>
        <rFont val="仿宋_GB2312"/>
        <charset val="134"/>
      </rPr>
      <t>金沙县五龙街道长江大道金元大桥旁</t>
    </r>
  </si>
  <si>
    <r>
      <rPr>
        <sz val="10"/>
        <rFont val="仿宋_GB2312"/>
        <charset val="134"/>
      </rPr>
      <t>金沙服务区充电桩建设项目</t>
    </r>
  </si>
  <si>
    <r>
      <rPr>
        <sz val="10"/>
        <rFont val="仿宋_GB2312"/>
        <charset val="134"/>
      </rPr>
      <t>贵州省毕节市金沙县金沙服务区</t>
    </r>
  </si>
  <si>
    <r>
      <rPr>
        <sz val="10"/>
        <rFont val="仿宋_GB2312"/>
        <charset val="134"/>
      </rPr>
      <t>金沙县玉龙充电站有限公司</t>
    </r>
  </si>
  <si>
    <r>
      <rPr>
        <sz val="10"/>
        <rFont val="仿宋_GB2312"/>
        <charset val="134"/>
      </rPr>
      <t>金沙县玉龙充电站有限公司电动汽车充电站充电设施运营</t>
    </r>
    <r>
      <rPr>
        <sz val="10"/>
        <rFont val="Times New Roman"/>
        <charset val="134"/>
      </rPr>
      <t>(</t>
    </r>
    <r>
      <rPr>
        <sz val="10"/>
        <rFont val="仿宋_GB2312"/>
        <charset val="134"/>
      </rPr>
      <t>扩建</t>
    </r>
    <r>
      <rPr>
        <sz val="10"/>
        <rFont val="Times New Roman"/>
        <charset val="134"/>
      </rPr>
      <t>)</t>
    </r>
    <r>
      <rPr>
        <sz val="10"/>
        <rFont val="仿宋_GB2312"/>
        <charset val="134"/>
      </rPr>
      <t>项目</t>
    </r>
  </si>
  <si>
    <r>
      <rPr>
        <sz val="10"/>
        <rFont val="仿宋_GB2312"/>
        <charset val="134"/>
      </rPr>
      <t>金沙县鼓场街道玉屏社区玉龙汽修厂</t>
    </r>
  </si>
  <si>
    <t>织金县</t>
  </si>
  <si>
    <r>
      <rPr>
        <sz val="10"/>
        <rFont val="仿宋_GB2312"/>
        <charset val="134"/>
      </rPr>
      <t>贵州凌宏新能源有限公司</t>
    </r>
  </si>
  <si>
    <r>
      <rPr>
        <sz val="10"/>
        <rFont val="仿宋_GB2312"/>
        <charset val="134"/>
      </rPr>
      <t>织金县白马充电站</t>
    </r>
  </si>
  <si>
    <r>
      <rPr>
        <sz val="10"/>
        <rFont val="仿宋_GB2312"/>
        <charset val="134"/>
      </rPr>
      <t>贵州省毕节市织金县狗桥</t>
    </r>
  </si>
  <si>
    <r>
      <rPr>
        <sz val="10"/>
        <rFont val="仿宋_GB2312"/>
        <charset val="134"/>
      </rPr>
      <t>贵州荣科新能源科技有限公司</t>
    </r>
  </si>
  <si>
    <r>
      <rPr>
        <sz val="10"/>
        <rFont val="仿宋_GB2312"/>
        <charset val="134"/>
      </rPr>
      <t>荣科织金杨柳路新能源电动汽车充电基础设施运营项目</t>
    </r>
  </si>
  <si>
    <r>
      <rPr>
        <sz val="10"/>
        <rFont val="仿宋_GB2312"/>
        <charset val="134"/>
      </rPr>
      <t>织金县杨柳大道与星秀路交汇处</t>
    </r>
  </si>
  <si>
    <r>
      <rPr>
        <sz val="10"/>
        <rFont val="仿宋_GB2312"/>
        <charset val="134"/>
      </rPr>
      <t>织金县驷马新能源汽车充电站</t>
    </r>
  </si>
  <si>
    <r>
      <rPr>
        <sz val="10"/>
        <rFont val="仿宋_GB2312"/>
        <charset val="134"/>
      </rPr>
      <t>贵州省毕节市织金县双堰街道星秀路</t>
    </r>
    <r>
      <rPr>
        <sz val="10"/>
        <rFont val="Times New Roman"/>
        <charset val="134"/>
      </rPr>
      <t>90</t>
    </r>
    <r>
      <rPr>
        <sz val="10"/>
        <rFont val="仿宋_GB2312"/>
        <charset val="134"/>
      </rPr>
      <t>号</t>
    </r>
  </si>
  <si>
    <r>
      <rPr>
        <sz val="10"/>
        <rFont val="仿宋_GB2312"/>
        <charset val="134"/>
      </rPr>
      <t>织金万都智新能源有限公司</t>
    </r>
  </si>
  <si>
    <r>
      <rPr>
        <sz val="10"/>
        <rFont val="仿宋_GB2312"/>
        <charset val="134"/>
      </rPr>
      <t>织金万都时代广场新能源电动汽车充电基础设施运营项目</t>
    </r>
  </si>
  <si>
    <r>
      <rPr>
        <sz val="10"/>
        <rFont val="仿宋_GB2312"/>
        <charset val="134"/>
      </rPr>
      <t>贵州省织金县万都时代广场</t>
    </r>
  </si>
  <si>
    <r>
      <rPr>
        <sz val="10"/>
        <rFont val="仿宋_GB2312"/>
        <charset val="134"/>
      </rPr>
      <t>贵州易充充新能源科技有限公司</t>
    </r>
  </si>
  <si>
    <r>
      <rPr>
        <sz val="10"/>
        <rFont val="仿宋_GB2312"/>
        <charset val="134"/>
      </rPr>
      <t>易充满织金外环路充电站</t>
    </r>
  </si>
  <si>
    <r>
      <rPr>
        <sz val="10"/>
        <rFont val="仿宋_GB2312"/>
        <charset val="134"/>
      </rPr>
      <t>文腾街道外环路维兴楼停车场</t>
    </r>
  </si>
  <si>
    <r>
      <rPr>
        <sz val="10"/>
        <rFont val="仿宋_GB2312"/>
        <charset val="134"/>
      </rPr>
      <t>贵州高投服务管理有限公司服务区充电桩建设项目（织金洞服务区）</t>
    </r>
  </si>
  <si>
    <r>
      <rPr>
        <sz val="10"/>
        <rFont val="仿宋_GB2312"/>
        <charset val="134"/>
      </rPr>
      <t>贵州省毕节市织金县织金洞服务区</t>
    </r>
  </si>
  <si>
    <t>纳雍县</t>
  </si>
  <si>
    <r>
      <rPr>
        <sz val="10"/>
        <rFont val="仿宋_GB2312"/>
        <charset val="134"/>
      </rPr>
      <t>贵州高投服务管理有限公司服务区充电桩建设项目（乐治服务区）</t>
    </r>
  </si>
  <si>
    <r>
      <rPr>
        <sz val="10"/>
        <rFont val="仿宋_GB2312"/>
        <charset val="134"/>
      </rPr>
      <t>纳雍县乐治服务区</t>
    </r>
  </si>
  <si>
    <r>
      <rPr>
        <sz val="10"/>
        <rFont val="仿宋_GB2312"/>
        <charset val="134"/>
      </rPr>
      <t>贵州高投服务管理有限公司服务区充电桩建设项目（九洞天服务区）</t>
    </r>
  </si>
  <si>
    <r>
      <rPr>
        <sz val="10"/>
        <rFont val="仿宋_GB2312"/>
        <charset val="134"/>
      </rPr>
      <t>纳雍县九洞天服务区</t>
    </r>
  </si>
  <si>
    <t>威宁县</t>
  </si>
  <si>
    <r>
      <rPr>
        <sz val="10"/>
        <rFont val="仿宋_GB2312"/>
        <charset val="134"/>
      </rPr>
      <t>贵州省高投服务管理有限公司</t>
    </r>
  </si>
  <si>
    <r>
      <rPr>
        <sz val="10"/>
        <rFont val="仿宋_GB2312"/>
        <charset val="134"/>
      </rPr>
      <t>贵州省高投服务管理有限公司服务区充电桩建设项目（迤那服务区）</t>
    </r>
  </si>
  <si>
    <r>
      <rPr>
        <sz val="10"/>
        <rFont val="仿宋_GB2312"/>
        <charset val="134"/>
      </rPr>
      <t>贵州省威宁自治县迤那服务区</t>
    </r>
  </si>
  <si>
    <r>
      <rPr>
        <sz val="10"/>
        <rFont val="仿宋_GB2312"/>
        <charset val="134"/>
      </rPr>
      <t>贵州省高投服务管理有限公司服务区充电桩建设项目（威宁服务区）</t>
    </r>
  </si>
  <si>
    <r>
      <rPr>
        <sz val="10"/>
        <rFont val="仿宋_GB2312"/>
        <charset val="134"/>
      </rPr>
      <t>贵州省毕节市威宁县威宁服务区</t>
    </r>
  </si>
  <si>
    <r>
      <rPr>
        <sz val="10"/>
        <rFont val="仿宋_GB2312"/>
        <charset val="134"/>
      </rPr>
      <t>威宁县诚信公交客运有限责任公司</t>
    </r>
  </si>
  <si>
    <r>
      <rPr>
        <sz val="10"/>
        <rFont val="仿宋_GB2312"/>
        <charset val="134"/>
      </rPr>
      <t>星星充电开华家园站充电桩项目</t>
    </r>
  </si>
  <si>
    <r>
      <rPr>
        <sz val="10"/>
        <rFont val="仿宋_GB2312"/>
        <charset val="134"/>
      </rPr>
      <t>贵州省毕节市威宁县开华街道梨柴树村开华家园</t>
    </r>
  </si>
  <si>
    <r>
      <rPr>
        <sz val="10"/>
        <rFont val="仿宋_GB2312"/>
        <charset val="134"/>
      </rPr>
      <t>贵州益能云能源科技发展有限公司</t>
    </r>
  </si>
  <si>
    <r>
      <rPr>
        <sz val="10"/>
        <rFont val="仿宋_GB2312"/>
        <charset val="134"/>
      </rPr>
      <t>火星塘充电桩项目</t>
    </r>
  </si>
  <si>
    <r>
      <rPr>
        <sz val="10"/>
        <rFont val="仿宋_GB2312"/>
        <charset val="134"/>
      </rPr>
      <t>贵州省威宁县六桥街道办星光社区火星塘组（金叶路玖宏壹品小区后面及沙淤路以西的原蔬菜基地）</t>
    </r>
  </si>
  <si>
    <r>
      <rPr>
        <sz val="10"/>
        <rFont val="仿宋_GB2312"/>
        <charset val="134"/>
      </rPr>
      <t>玖</t>
    </r>
    <r>
      <rPr>
        <sz val="10"/>
        <rFont val="Times New Roman"/>
        <charset val="134"/>
      </rPr>
      <t>e</t>
    </r>
    <r>
      <rPr>
        <sz val="10"/>
        <rFont val="仿宋_GB2312"/>
        <charset val="134"/>
      </rPr>
      <t>奥园广场电动汽车充电桩项目</t>
    </r>
  </si>
  <si>
    <r>
      <rPr>
        <sz val="10"/>
        <rFont val="仿宋_GB2312"/>
        <charset val="134"/>
      </rPr>
      <t>威宁县乌撒大道与凤山大道交汇处奥园广场停车场</t>
    </r>
  </si>
  <si>
    <r>
      <rPr>
        <sz val="10"/>
        <rFont val="仿宋_GB2312"/>
        <charset val="134"/>
      </rPr>
      <t>贵州蓝谷新能源科技有限公司</t>
    </r>
  </si>
  <si>
    <r>
      <rPr>
        <sz val="10"/>
        <rFont val="仿宋_GB2312"/>
        <charset val="134"/>
      </rPr>
      <t>威宁草海养生基地三期朗玉城充电桩项目</t>
    </r>
  </si>
  <si>
    <r>
      <rPr>
        <sz val="10"/>
        <rFont val="仿宋_GB2312"/>
        <charset val="134"/>
      </rPr>
      <t>贵州省毕节市威宁县海边街道草海养生基地三期朗玉城</t>
    </r>
  </si>
  <si>
    <t>安顺市</t>
  </si>
  <si>
    <t>西秀区</t>
  </si>
  <si>
    <r>
      <rPr>
        <sz val="10"/>
        <rFont val="仿宋_GB2312"/>
        <charset val="134"/>
      </rPr>
      <t>中国石化销售股份有限公司贵州安顺石油分公司</t>
    </r>
  </si>
  <si>
    <r>
      <rPr>
        <sz val="10"/>
        <rFont val="仿宋_GB2312"/>
        <charset val="134"/>
      </rPr>
      <t>安顺城区北航路加油站充电桩项目</t>
    </r>
  </si>
  <si>
    <r>
      <rPr>
        <sz val="10"/>
        <rFont val="仿宋_GB2312"/>
        <charset val="134"/>
      </rPr>
      <t>安顺市西秀区北航路中石化加油站</t>
    </r>
  </si>
  <si>
    <r>
      <rPr>
        <sz val="10"/>
        <rFont val="仿宋_GB2312"/>
        <charset val="134"/>
      </rPr>
      <t>玖</t>
    </r>
    <r>
      <rPr>
        <sz val="10"/>
        <rFont val="Times New Roman"/>
        <charset val="134"/>
      </rPr>
      <t>e</t>
    </r>
    <r>
      <rPr>
        <sz val="10"/>
        <rFont val="仿宋_GB2312"/>
        <charset val="134"/>
      </rPr>
      <t>充安顺希尔顿电动汽车充电站</t>
    </r>
  </si>
  <si>
    <r>
      <rPr>
        <sz val="10"/>
        <rFont val="仿宋_GB2312"/>
        <charset val="134"/>
      </rPr>
      <t>安顺市西秀区东关街道虹湖东路</t>
    </r>
    <r>
      <rPr>
        <sz val="10"/>
        <rFont val="Times New Roman"/>
        <charset val="134"/>
      </rPr>
      <t>42</t>
    </r>
    <r>
      <rPr>
        <sz val="10"/>
        <rFont val="仿宋_GB2312"/>
        <charset val="134"/>
      </rPr>
      <t>号区希尔顿大酒店地面停车场</t>
    </r>
  </si>
  <si>
    <r>
      <rPr>
        <sz val="10"/>
        <rFont val="仿宋_GB2312"/>
        <charset val="134"/>
      </rPr>
      <t>安顺公交特来电充电电网运营有限公司</t>
    </r>
  </si>
  <si>
    <r>
      <rPr>
        <sz val="10"/>
        <rFont val="仿宋_GB2312"/>
        <charset val="134"/>
      </rPr>
      <t>特来电安顺野猫井充电站</t>
    </r>
  </si>
  <si>
    <r>
      <rPr>
        <sz val="10"/>
        <rFont val="仿宋_GB2312"/>
        <charset val="134"/>
      </rPr>
      <t>安顺市西秀区华西办黑石头村</t>
    </r>
    <r>
      <rPr>
        <sz val="10"/>
        <rFont val="Times New Roman"/>
        <charset val="134"/>
      </rPr>
      <t>9</t>
    </r>
    <r>
      <rPr>
        <sz val="10"/>
        <rFont val="仿宋_GB2312"/>
        <charset val="134"/>
      </rPr>
      <t>号</t>
    </r>
  </si>
  <si>
    <r>
      <rPr>
        <sz val="10"/>
        <rFont val="仿宋_GB2312"/>
        <charset val="134"/>
      </rPr>
      <t>特来电安顺客运东站充电站</t>
    </r>
  </si>
  <si>
    <r>
      <rPr>
        <sz val="10"/>
        <rFont val="仿宋_GB2312"/>
        <charset val="134"/>
      </rPr>
      <t>安顺市西秀区新安街道安顺东客站（北门）</t>
    </r>
  </si>
  <si>
    <r>
      <rPr>
        <sz val="10"/>
        <rFont val="仿宋_GB2312"/>
        <charset val="134"/>
      </rPr>
      <t>特来电安顺百灵温泉酒店充电站</t>
    </r>
  </si>
  <si>
    <r>
      <rPr>
        <sz val="10"/>
        <rFont val="仿宋_GB2312"/>
        <charset val="134"/>
      </rPr>
      <t>安顺市西秀区虹山湖路东侧（百灵希尔顿酒店对面）</t>
    </r>
    <r>
      <rPr>
        <sz val="10"/>
        <rFont val="Times New Roman"/>
        <charset val="134"/>
      </rPr>
      <t>42</t>
    </r>
    <r>
      <rPr>
        <sz val="10"/>
        <rFont val="仿宋_GB2312"/>
        <charset val="134"/>
      </rPr>
      <t>号</t>
    </r>
  </si>
  <si>
    <r>
      <rPr>
        <sz val="10"/>
        <rFont val="仿宋_GB2312"/>
        <charset val="134"/>
      </rPr>
      <t>特来电安顺百灵温泉酒店慢充充电站</t>
    </r>
  </si>
  <si>
    <r>
      <rPr>
        <sz val="10"/>
        <rFont val="仿宋_GB2312"/>
        <charset val="134"/>
      </rPr>
      <t>特来电安顺龙青路八小分校充电站</t>
    </r>
  </si>
  <si>
    <r>
      <rPr>
        <sz val="10"/>
        <rFont val="仿宋_GB2312"/>
        <charset val="134"/>
      </rPr>
      <t>安顺市西秀区龙潭路</t>
    </r>
    <r>
      <rPr>
        <sz val="10"/>
        <rFont val="Times New Roman"/>
        <charset val="134"/>
      </rPr>
      <t>18</t>
    </r>
    <r>
      <rPr>
        <sz val="10"/>
        <rFont val="仿宋_GB2312"/>
        <charset val="134"/>
      </rPr>
      <t>号</t>
    </r>
  </si>
  <si>
    <r>
      <rPr>
        <sz val="10"/>
        <rFont val="仿宋_GB2312"/>
        <charset val="134"/>
      </rPr>
      <t>特来电安顺南山二号充电站</t>
    </r>
  </si>
  <si>
    <r>
      <rPr>
        <sz val="10"/>
        <rFont val="仿宋_GB2312"/>
        <charset val="134"/>
      </rPr>
      <t>安顺市西秀区南山</t>
    </r>
    <r>
      <rPr>
        <sz val="10"/>
        <rFont val="Times New Roman"/>
        <charset val="134"/>
      </rPr>
      <t>2</t>
    </r>
    <r>
      <rPr>
        <sz val="10"/>
        <rFont val="仿宋_GB2312"/>
        <charset val="134"/>
      </rPr>
      <t>号</t>
    </r>
  </si>
  <si>
    <r>
      <rPr>
        <sz val="10"/>
        <rFont val="仿宋_GB2312"/>
        <charset val="134"/>
      </rPr>
      <t>安顺市跨世纪幼儿园停车场充电项目</t>
    </r>
  </si>
  <si>
    <r>
      <rPr>
        <sz val="10"/>
        <rFont val="仿宋_GB2312"/>
        <charset val="134"/>
      </rPr>
      <t>安顺市西秀区黄果树大街与龙青路交叉口南侧</t>
    </r>
  </si>
  <si>
    <r>
      <rPr>
        <sz val="10"/>
        <rFont val="仿宋_GB2312"/>
        <charset val="134"/>
      </rPr>
      <t>贵州新耀达星新能源科技服务有限公司</t>
    </r>
  </si>
  <si>
    <r>
      <rPr>
        <sz val="10"/>
        <rFont val="仿宋_GB2312"/>
        <charset val="134"/>
      </rPr>
      <t>虹湖充电站</t>
    </r>
  </si>
  <si>
    <r>
      <rPr>
        <sz val="10"/>
        <rFont val="仿宋_GB2312"/>
        <charset val="134"/>
      </rPr>
      <t>安顺市西秀区金牛山路</t>
    </r>
    <r>
      <rPr>
        <sz val="10"/>
        <rFont val="Times New Roman"/>
        <charset val="134"/>
      </rPr>
      <t>8</t>
    </r>
    <r>
      <rPr>
        <sz val="10"/>
        <rFont val="仿宋_GB2312"/>
        <charset val="134"/>
      </rPr>
      <t>号停车场</t>
    </r>
  </si>
  <si>
    <r>
      <rPr>
        <sz val="10"/>
        <rFont val="仿宋_GB2312"/>
        <charset val="134"/>
      </rPr>
      <t>西秀区龙井山树文街充电桩项目</t>
    </r>
  </si>
  <si>
    <r>
      <rPr>
        <sz val="10"/>
        <rFont val="仿宋_GB2312"/>
        <charset val="134"/>
      </rPr>
      <t>安顺市西秀区龙井山树文街路口地面停车场</t>
    </r>
  </si>
  <si>
    <r>
      <rPr>
        <sz val="10"/>
        <rFont val="仿宋_GB2312"/>
        <charset val="134"/>
      </rPr>
      <t>安顺市汪家山充电站项目</t>
    </r>
  </si>
  <si>
    <r>
      <rPr>
        <sz val="10"/>
        <rFont val="仿宋_GB2312"/>
        <charset val="134"/>
      </rPr>
      <t>安顺市西秀区汪家山社区龙泉路汪家山停车场</t>
    </r>
  </si>
  <si>
    <r>
      <rPr>
        <sz val="10"/>
        <rFont val="仿宋_GB2312"/>
        <charset val="134"/>
      </rPr>
      <t>中国石油销售股份有限公司贵州安顺销售分公司</t>
    </r>
  </si>
  <si>
    <r>
      <rPr>
        <sz val="10"/>
        <rFont val="仿宋_GB2312"/>
        <charset val="134"/>
      </rPr>
      <t>安顺市西秀区安铁加油站充电站</t>
    </r>
  </si>
  <si>
    <r>
      <rPr>
        <sz val="10"/>
        <rFont val="仿宋_GB2312"/>
        <charset val="134"/>
      </rPr>
      <t>安顺市西秀区东关街道贵黄公路</t>
    </r>
  </si>
  <si>
    <r>
      <rPr>
        <sz val="10"/>
        <rFont val="仿宋_GB2312"/>
        <charset val="134"/>
      </rPr>
      <t>安顺捷辰新能源有限公司</t>
    </r>
  </si>
  <si>
    <r>
      <rPr>
        <sz val="10"/>
        <rFont val="仿宋_GB2312"/>
        <charset val="134"/>
      </rPr>
      <t>安顺捷辰新能源充电站</t>
    </r>
  </si>
  <si>
    <r>
      <rPr>
        <sz val="10"/>
        <rFont val="仿宋_GB2312"/>
        <charset val="134"/>
      </rPr>
      <t>安顺市西秀区换果树大街</t>
    </r>
    <r>
      <rPr>
        <sz val="10"/>
        <rFont val="Times New Roman"/>
        <charset val="134"/>
      </rPr>
      <t>181</t>
    </r>
    <r>
      <rPr>
        <sz val="10"/>
        <rFont val="仿宋_GB2312"/>
        <charset val="134"/>
      </rPr>
      <t>号</t>
    </r>
  </si>
  <si>
    <r>
      <rPr>
        <sz val="10"/>
        <rFont val="仿宋_GB2312"/>
        <charset val="134"/>
      </rPr>
      <t>安顺电安速能新能源有限公司</t>
    </r>
  </si>
  <si>
    <r>
      <rPr>
        <sz val="10"/>
        <rFont val="仿宋_GB2312"/>
        <charset val="134"/>
      </rPr>
      <t>安顺万家商业广场充电站</t>
    </r>
  </si>
  <si>
    <r>
      <rPr>
        <sz val="10"/>
        <rFont val="仿宋_GB2312"/>
        <charset val="134"/>
      </rPr>
      <t>安顺市西秀区黄果树大街与铁路平交万家商业广场</t>
    </r>
  </si>
  <si>
    <r>
      <rPr>
        <sz val="10"/>
        <rFont val="仿宋_GB2312"/>
        <charset val="134"/>
      </rPr>
      <t>申报项目与接入平台项目不一致，接入平台</t>
    </r>
    <r>
      <rPr>
        <sz val="10"/>
        <rFont val="Times New Roman"/>
        <charset val="134"/>
      </rPr>
      <t>480</t>
    </r>
    <r>
      <rPr>
        <sz val="10"/>
        <rFont val="仿宋_GB2312"/>
        <charset val="134"/>
      </rPr>
      <t>千瓦</t>
    </r>
  </si>
  <si>
    <r>
      <rPr>
        <sz val="10"/>
        <rFont val="仿宋_GB2312"/>
        <charset val="134"/>
      </rPr>
      <t>贵州省安顺市电驰新能源服务中心</t>
    </r>
  </si>
  <si>
    <r>
      <rPr>
        <sz val="10"/>
        <rFont val="仿宋_GB2312"/>
        <charset val="134"/>
      </rPr>
      <t>安顺电驰紫运充电站</t>
    </r>
  </si>
  <si>
    <r>
      <rPr>
        <sz val="10"/>
        <rFont val="仿宋_GB2312"/>
        <charset val="134"/>
      </rPr>
      <t>安顺市西秀区紫云路</t>
    </r>
    <r>
      <rPr>
        <sz val="10"/>
        <rFont val="Times New Roman"/>
        <charset val="134"/>
      </rPr>
      <t>36</t>
    </r>
    <r>
      <rPr>
        <sz val="10"/>
        <rFont val="仿宋_GB2312"/>
        <charset val="134"/>
      </rPr>
      <t>号</t>
    </r>
  </si>
  <si>
    <r>
      <rPr>
        <sz val="10"/>
        <rFont val="仿宋_GB2312"/>
        <charset val="134"/>
      </rPr>
      <t>贵州恒宁新能源有限公司</t>
    </r>
  </si>
  <si>
    <r>
      <rPr>
        <sz val="10"/>
        <rFont val="仿宋_GB2312"/>
        <charset val="134"/>
      </rPr>
      <t>贵州恒宁新能源充电站</t>
    </r>
  </si>
  <si>
    <r>
      <rPr>
        <sz val="10"/>
        <rFont val="仿宋_GB2312"/>
        <charset val="134"/>
      </rPr>
      <t>贵州省安顺市西秀区东关片新寨村</t>
    </r>
  </si>
  <si>
    <r>
      <rPr>
        <sz val="10"/>
        <rFont val="仿宋_GB2312"/>
        <charset val="134"/>
      </rPr>
      <t>无现场核查证明</t>
    </r>
  </si>
  <si>
    <t>平坝区</t>
  </si>
  <si>
    <r>
      <rPr>
        <sz val="10"/>
        <rFont val="仿宋_GB2312"/>
        <charset val="134"/>
      </rPr>
      <t>安顺市平坝区星期八酒店</t>
    </r>
  </si>
  <si>
    <r>
      <rPr>
        <sz val="10"/>
        <rFont val="仿宋_GB2312"/>
        <charset val="134"/>
      </rPr>
      <t>平坝区星期八酒店新能源汽车充电桩建设项目（二期）</t>
    </r>
  </si>
  <si>
    <r>
      <rPr>
        <sz val="10"/>
        <rFont val="仿宋_GB2312"/>
        <charset val="134"/>
      </rPr>
      <t>安顺市平坝区街道办事处龙阳路高铁新村岩脚寨</t>
    </r>
  </si>
  <si>
    <r>
      <rPr>
        <sz val="10"/>
        <rFont val="仿宋_GB2312"/>
        <charset val="134"/>
      </rPr>
      <t>安顺市平坝区</t>
    </r>
    <r>
      <rPr>
        <sz val="10"/>
        <rFont val="Times New Roman"/>
        <charset val="134"/>
      </rPr>
      <t>2019</t>
    </r>
    <r>
      <rPr>
        <sz val="10"/>
        <rFont val="仿宋_GB2312"/>
        <charset val="134"/>
      </rPr>
      <t>年安平街道办事处夹马关综合整治配套基础设施建设项目</t>
    </r>
  </si>
  <si>
    <r>
      <rPr>
        <sz val="10"/>
        <rFont val="仿宋_GB2312"/>
        <charset val="134"/>
      </rPr>
      <t>安平街道办事处夹马关</t>
    </r>
  </si>
  <si>
    <r>
      <rPr>
        <sz val="10"/>
        <rFont val="仿宋_GB2312"/>
        <charset val="134"/>
      </rPr>
      <t>中国石化销售股份有限公司贵州安顺平坝石油分公司</t>
    </r>
  </si>
  <si>
    <r>
      <rPr>
        <sz val="10"/>
        <rFont val="仿宋_GB2312"/>
        <charset val="134"/>
      </rPr>
      <t>中国石化销售股份有限公司贵州安顺平坝石油分公司东门加油站充电桩项目</t>
    </r>
  </si>
  <si>
    <r>
      <rPr>
        <sz val="10"/>
        <rFont val="仿宋_GB2312"/>
        <charset val="134"/>
      </rPr>
      <t>贵州省安顺市平坝区鼓楼办事处中山东路</t>
    </r>
    <r>
      <rPr>
        <sz val="10"/>
        <rFont val="Times New Roman"/>
        <charset val="134"/>
      </rPr>
      <t>53</t>
    </r>
    <r>
      <rPr>
        <sz val="10"/>
        <rFont val="仿宋_GB2312"/>
        <charset val="134"/>
      </rPr>
      <t>号</t>
    </r>
  </si>
  <si>
    <t>普定县</t>
  </si>
  <si>
    <r>
      <rPr>
        <sz val="10"/>
        <rFont val="仿宋_GB2312"/>
        <charset val="134"/>
      </rPr>
      <t>贵州飞越岑新能源有限责任公司</t>
    </r>
  </si>
  <si>
    <r>
      <rPr>
        <sz val="10"/>
        <rFont val="仿宋_GB2312"/>
        <charset val="134"/>
      </rPr>
      <t>贵州省普定县分散式充电桩建设项目</t>
    </r>
  </si>
  <si>
    <r>
      <rPr>
        <sz val="10"/>
        <rFont val="仿宋_GB2312"/>
        <charset val="134"/>
      </rPr>
      <t>普定县鑫旺大市场</t>
    </r>
  </si>
  <si>
    <r>
      <rPr>
        <sz val="10"/>
        <rFont val="仿宋_GB2312"/>
        <charset val="134"/>
      </rPr>
      <t>普定县分散式充电桩建设项目</t>
    </r>
  </si>
  <si>
    <r>
      <rPr>
        <sz val="10"/>
        <rFont val="仿宋_GB2312"/>
        <charset val="134"/>
      </rPr>
      <t>普定县区域（县二中附近小区、化处镇区域）</t>
    </r>
  </si>
  <si>
    <r>
      <rPr>
        <sz val="10"/>
        <rFont val="仿宋_GB2312"/>
        <charset val="134"/>
      </rPr>
      <t>普定县分散式充电桩建设项目（飞跃岑定南共享充电桩）</t>
    </r>
  </si>
  <si>
    <r>
      <rPr>
        <sz val="10"/>
        <rFont val="仿宋_GB2312"/>
        <charset val="134"/>
      </rPr>
      <t>普定县定南街道办事处前后停车场</t>
    </r>
  </si>
  <si>
    <r>
      <rPr>
        <sz val="10"/>
        <rFont val="仿宋_GB2312"/>
        <charset val="134"/>
      </rPr>
      <t>普定县分散式充电桩建设项目（鑫旺大市场信用社站点）</t>
    </r>
  </si>
  <si>
    <r>
      <rPr>
        <sz val="10"/>
        <rFont val="仿宋_GB2312"/>
        <charset val="134"/>
      </rPr>
      <t>普定县四维新能源科技有限责任公司</t>
    </r>
  </si>
  <si>
    <r>
      <rPr>
        <sz val="10"/>
        <rFont val="仿宋_GB2312"/>
        <charset val="134"/>
      </rPr>
      <t>普定县四维新能源科技有限责任公司（一期）</t>
    </r>
  </si>
  <si>
    <r>
      <rPr>
        <sz val="10"/>
        <rFont val="仿宋_GB2312"/>
        <charset val="134"/>
      </rPr>
      <t>普定县工人文化宫广场</t>
    </r>
  </si>
  <si>
    <r>
      <rPr>
        <sz val="10"/>
        <rFont val="仿宋_GB2312"/>
        <charset val="134"/>
      </rPr>
      <t>普定县四维新能源科技有限责任公司（三期）</t>
    </r>
  </si>
  <si>
    <r>
      <rPr>
        <sz val="10"/>
        <rFont val="仿宋_GB2312"/>
        <charset val="134"/>
      </rPr>
      <t>普定县普翼新城</t>
    </r>
  </si>
  <si>
    <r>
      <rPr>
        <sz val="10"/>
        <rFont val="仿宋_GB2312"/>
        <charset val="134"/>
      </rPr>
      <t>普定县四维新能源科技有限责任公司（四期）</t>
    </r>
  </si>
  <si>
    <r>
      <rPr>
        <sz val="10"/>
        <rFont val="仿宋_GB2312"/>
        <charset val="134"/>
      </rPr>
      <t>普定县人民医院</t>
    </r>
  </si>
  <si>
    <t>镇宁县</t>
  </si>
  <si>
    <r>
      <rPr>
        <sz val="10"/>
        <rFont val="仿宋_GB2312"/>
        <charset val="134"/>
      </rPr>
      <t>镇宁自治县卓扬新能源科技有限公司</t>
    </r>
  </si>
  <si>
    <r>
      <rPr>
        <sz val="10"/>
        <rFont val="仿宋_GB2312"/>
        <charset val="134"/>
      </rPr>
      <t>宏伟驾校新能源车充电桩建设项目</t>
    </r>
  </si>
  <si>
    <r>
      <rPr>
        <sz val="10"/>
        <rFont val="仿宋_GB2312"/>
        <charset val="134"/>
      </rPr>
      <t>贵州省安顺市镇宁自治县城关镇环翠街道南北大街原种子公司左侧宏伟驾校院内</t>
    </r>
  </si>
  <si>
    <r>
      <rPr>
        <sz val="10"/>
        <rFont val="仿宋_GB2312"/>
        <charset val="134"/>
      </rPr>
      <t>中国石油天然气股份有限公司贵州安顺销售分公司凯达加油站</t>
    </r>
  </si>
  <si>
    <r>
      <rPr>
        <sz val="10"/>
        <rFont val="仿宋_GB2312"/>
        <charset val="134"/>
      </rPr>
      <t>安顺凯达加油站汽车充电站</t>
    </r>
  </si>
  <si>
    <r>
      <rPr>
        <sz val="10"/>
        <rFont val="仿宋_GB2312"/>
        <charset val="134"/>
      </rPr>
      <t>贵州省安顺市镇宁布依族苗族自治县双龙山街道大山哨社区双山坝</t>
    </r>
    <r>
      <rPr>
        <sz val="10"/>
        <rFont val="Times New Roman"/>
        <charset val="134"/>
      </rPr>
      <t>(</t>
    </r>
    <r>
      <rPr>
        <sz val="10"/>
        <rFont val="仿宋_GB2312"/>
        <charset val="134"/>
      </rPr>
      <t>凯达加油站内）</t>
    </r>
  </si>
  <si>
    <r>
      <rPr>
        <sz val="10"/>
        <rFont val="仿宋_GB2312"/>
        <charset val="134"/>
      </rPr>
      <t>贵州新与星能源开发有限公司</t>
    </r>
  </si>
  <si>
    <r>
      <rPr>
        <sz val="10"/>
        <rFont val="仿宋_GB2312"/>
        <charset val="134"/>
      </rPr>
      <t>红旗水库立体停车库电动汽车充电桩二期建设项目</t>
    </r>
  </si>
  <si>
    <r>
      <rPr>
        <sz val="10"/>
        <rFont val="仿宋_GB2312"/>
        <charset val="134"/>
      </rPr>
      <t>贵州省安顺市镇宁自治县红旗水库海悦立体车库</t>
    </r>
  </si>
  <si>
    <r>
      <rPr>
        <sz val="10"/>
        <rFont val="仿宋_GB2312"/>
        <charset val="134"/>
      </rPr>
      <t>贵州圆方圆电力服务有限公司</t>
    </r>
  </si>
  <si>
    <r>
      <rPr>
        <sz val="10"/>
        <rFont val="仿宋_GB2312"/>
        <charset val="134"/>
      </rPr>
      <t>镇宁东大街农贸市场博硕之乡幼儿园后面</t>
    </r>
  </si>
  <si>
    <r>
      <rPr>
        <sz val="10"/>
        <rFont val="仿宋_GB2312"/>
        <charset val="134"/>
      </rPr>
      <t>镇宁自治县电动汽车充电设施项目（环翠街道城西社区小蓝快充）</t>
    </r>
  </si>
  <si>
    <r>
      <rPr>
        <sz val="10"/>
        <rFont val="仿宋_GB2312"/>
        <charset val="134"/>
      </rPr>
      <t>镇宁自治县玉华汽车运输有限责任公司</t>
    </r>
  </si>
  <si>
    <r>
      <rPr>
        <sz val="10"/>
        <rFont val="仿宋_GB2312"/>
        <charset val="134"/>
      </rPr>
      <t>镇宁自治县玉华汽车运输有限责任公司镇宁县白马湖街道黄龙湖路玉华汽车充电站</t>
    </r>
  </si>
  <si>
    <r>
      <rPr>
        <sz val="10"/>
        <rFont val="仿宋_GB2312"/>
        <charset val="134"/>
      </rPr>
      <t>白马湖街道黄龙湖路镇宁玉华汽车运输公司停车场</t>
    </r>
  </si>
  <si>
    <r>
      <rPr>
        <sz val="10"/>
        <rFont val="仿宋_GB2312"/>
        <charset val="134"/>
      </rPr>
      <t>贵州高投管理有限公司服务区充电桩建设项目</t>
    </r>
    <r>
      <rPr>
        <sz val="10"/>
        <rFont val="Times New Roman"/>
        <charset val="134"/>
      </rPr>
      <t>(</t>
    </r>
    <r>
      <rPr>
        <sz val="10"/>
        <rFont val="仿宋_GB2312"/>
        <charset val="134"/>
      </rPr>
      <t>龙宫南服务区</t>
    </r>
    <r>
      <rPr>
        <sz val="10"/>
        <rFont val="Times New Roman"/>
        <charset val="134"/>
      </rPr>
      <t>)</t>
    </r>
  </si>
  <si>
    <r>
      <rPr>
        <sz val="10"/>
        <rFont val="仿宋_GB2312"/>
        <charset val="134"/>
      </rPr>
      <t>贵州省安顺市镇宁县龙宫南服务区</t>
    </r>
  </si>
  <si>
    <r>
      <rPr>
        <sz val="10"/>
        <rFont val="仿宋_GB2312"/>
        <charset val="134"/>
      </rPr>
      <t>项目低于</t>
    </r>
    <r>
      <rPr>
        <sz val="10"/>
        <rFont val="Times New Roman"/>
        <charset val="134"/>
      </rPr>
      <t>3</t>
    </r>
    <r>
      <rPr>
        <sz val="10"/>
        <rFont val="仿宋_GB2312"/>
        <charset val="134"/>
      </rPr>
      <t>把枪</t>
    </r>
  </si>
  <si>
    <t>紫云县</t>
  </si>
  <si>
    <r>
      <rPr>
        <sz val="10"/>
        <rFont val="仿宋_GB2312"/>
        <charset val="134"/>
      </rPr>
      <t>中国石化销售股份有限公司贵州安顺紫云石油分公司</t>
    </r>
  </si>
  <si>
    <r>
      <rPr>
        <sz val="10"/>
        <rFont val="仿宋_GB2312"/>
        <charset val="134"/>
      </rPr>
      <t>中国石化紫云辽青加油站充电桩建设项目</t>
    </r>
  </si>
  <si>
    <r>
      <rPr>
        <sz val="10"/>
        <rFont val="仿宋_GB2312"/>
        <charset val="134"/>
      </rPr>
      <t>贵州省安顺市紫云县五峰街道迎宾大道中段中国石化紫云辽青加油站</t>
    </r>
  </si>
  <si>
    <r>
      <rPr>
        <sz val="10"/>
        <rFont val="仿宋_GB2312"/>
        <charset val="134"/>
      </rPr>
      <t>紫云苗族布依族自治县资产营运有限责任公司</t>
    </r>
  </si>
  <si>
    <r>
      <rPr>
        <sz val="10"/>
        <rFont val="仿宋_GB2312"/>
        <charset val="134"/>
      </rPr>
      <t>紫云自治县公共停车场经营及配套建设项目</t>
    </r>
  </si>
  <si>
    <r>
      <rPr>
        <sz val="10"/>
        <rFont val="仿宋_GB2312"/>
        <charset val="134"/>
      </rPr>
      <t>紫云县</t>
    </r>
  </si>
  <si>
    <r>
      <rPr>
        <sz val="10"/>
        <rFont val="仿宋_GB2312"/>
        <charset val="134"/>
      </rPr>
      <t>安顺公交特来电充电网运营有限公司</t>
    </r>
  </si>
  <si>
    <r>
      <rPr>
        <sz val="10"/>
        <rFont val="仿宋_GB2312"/>
        <charset val="134"/>
      </rPr>
      <t>特来电金鼎广场充电站</t>
    </r>
  </si>
  <si>
    <r>
      <rPr>
        <sz val="10"/>
        <rFont val="仿宋_GB2312"/>
        <charset val="134"/>
      </rPr>
      <t>贵州省安顺市开发区西航街道南马金鼎广场</t>
    </r>
  </si>
  <si>
    <r>
      <rPr>
        <sz val="10"/>
        <rFont val="仿宋_GB2312"/>
        <charset val="134"/>
      </rPr>
      <t>特来电万象城梧桐酒店慢充充电站建设项目</t>
    </r>
  </si>
  <si>
    <r>
      <rPr>
        <sz val="10"/>
        <rFont val="仿宋_GB2312"/>
        <charset val="134"/>
      </rPr>
      <t>安顺市经济技术开发区万象旅游城梧桐酒店地面停车场</t>
    </r>
  </si>
  <si>
    <r>
      <rPr>
        <sz val="10"/>
        <rFont val="仿宋_GB2312"/>
        <charset val="134"/>
      </rPr>
      <t>安顺经济技术开发区特来电顺和苑充电站项目</t>
    </r>
  </si>
  <si>
    <r>
      <rPr>
        <sz val="10"/>
        <rFont val="仿宋_GB2312"/>
        <charset val="134"/>
      </rPr>
      <t>安顺市经济技术开发区星火路与机场路交叉口东</t>
    </r>
    <r>
      <rPr>
        <sz val="10"/>
        <rFont val="Times New Roman"/>
        <charset val="134"/>
      </rPr>
      <t>120</t>
    </r>
    <r>
      <rPr>
        <sz val="10"/>
        <rFont val="仿宋_GB2312"/>
        <charset val="134"/>
      </rPr>
      <t>米</t>
    </r>
  </si>
  <si>
    <r>
      <rPr>
        <sz val="10"/>
        <rFont val="仿宋_GB2312"/>
        <charset val="134"/>
      </rPr>
      <t>安顺经开区特来电西航路鑫海充电站建设项目</t>
    </r>
  </si>
  <si>
    <r>
      <rPr>
        <sz val="10"/>
        <rFont val="仿宋_GB2312"/>
        <charset val="134"/>
      </rPr>
      <t>安顺市经济技术开发区西航路百灵药厂旁鑫海动力汽车服务公司停车场</t>
    </r>
  </si>
  <si>
    <r>
      <rPr>
        <sz val="10"/>
        <rFont val="仿宋_GB2312"/>
        <charset val="134"/>
      </rPr>
      <t>贵州省千鸟伏特新能源有限责任公司</t>
    </r>
  </si>
  <si>
    <r>
      <rPr>
        <sz val="10"/>
        <rFont val="仿宋_GB2312"/>
        <charset val="134"/>
      </rPr>
      <t>安顺开发区南马新能源充电桩建设项目</t>
    </r>
  </si>
  <si>
    <r>
      <rPr>
        <sz val="10"/>
        <rFont val="仿宋_GB2312"/>
        <charset val="134"/>
      </rPr>
      <t>安顺市经济技术开发区南马村一组</t>
    </r>
    <r>
      <rPr>
        <sz val="10"/>
        <rFont val="Times New Roman"/>
        <charset val="134"/>
      </rPr>
      <t>3</t>
    </r>
    <r>
      <rPr>
        <sz val="10"/>
        <rFont val="仿宋_GB2312"/>
        <charset val="134"/>
      </rPr>
      <t>号商铺</t>
    </r>
  </si>
  <si>
    <r>
      <rPr>
        <sz val="10"/>
        <rFont val="仿宋_GB2312"/>
        <charset val="134"/>
      </rPr>
      <t>贵州智慧黔电新能源有限公司</t>
    </r>
  </si>
  <si>
    <r>
      <rPr>
        <sz val="10"/>
        <rFont val="仿宋_GB2312"/>
        <charset val="134"/>
      </rPr>
      <t>安顺南马金鼎广场充电站建设项目</t>
    </r>
  </si>
  <si>
    <r>
      <rPr>
        <sz val="10"/>
        <rFont val="仿宋_GB2312"/>
        <charset val="134"/>
      </rPr>
      <t>贵州星充新能源科技有限公司</t>
    </r>
  </si>
  <si>
    <r>
      <rPr>
        <sz val="10"/>
        <rFont val="仿宋_GB2312"/>
        <charset val="134"/>
      </rPr>
      <t>安顺西航路充电站建设项目</t>
    </r>
  </si>
  <si>
    <r>
      <rPr>
        <sz val="10"/>
        <rFont val="仿宋_GB2312"/>
        <charset val="134"/>
      </rPr>
      <t>安顺市经济技术开发区西航路</t>
    </r>
    <r>
      <rPr>
        <sz val="10"/>
        <rFont val="Times New Roman"/>
        <charset val="134"/>
      </rPr>
      <t>153</t>
    </r>
    <r>
      <rPr>
        <sz val="10"/>
        <rFont val="仿宋_GB2312"/>
        <charset val="134"/>
      </rPr>
      <t>号</t>
    </r>
  </si>
  <si>
    <r>
      <rPr>
        <sz val="10"/>
        <rFont val="仿宋_GB2312"/>
        <charset val="134"/>
      </rPr>
      <t>安顺西航路充电站扩建建设项目</t>
    </r>
  </si>
  <si>
    <r>
      <rPr>
        <sz val="10"/>
        <rFont val="仿宋_GB2312"/>
        <charset val="134"/>
      </rPr>
      <t>安顺市经济技术开发区西航路</t>
    </r>
    <r>
      <rPr>
        <sz val="10"/>
        <rFont val="Times New Roman"/>
        <charset val="0"/>
      </rPr>
      <t>153</t>
    </r>
    <r>
      <rPr>
        <sz val="10"/>
        <rFont val="仿宋_GB2312"/>
        <charset val="134"/>
      </rPr>
      <t>号修理厂内</t>
    </r>
  </si>
  <si>
    <t>黄果树开发区</t>
  </si>
  <si>
    <r>
      <rPr>
        <sz val="10"/>
        <rFont val="仿宋_GB2312"/>
        <charset val="134"/>
      </rPr>
      <t>特来电黄果树汇远集团停车场充电站</t>
    </r>
  </si>
  <si>
    <r>
      <rPr>
        <sz val="10"/>
        <rFont val="仿宋_GB2312"/>
        <charset val="134"/>
      </rPr>
      <t>黄果树镇黄果树燕子屋公寓停车场</t>
    </r>
  </si>
  <si>
    <r>
      <rPr>
        <sz val="10"/>
        <rFont val="仿宋_GB2312"/>
        <charset val="134"/>
      </rPr>
      <t>特来电黄果树收费站出口处充电站</t>
    </r>
  </si>
  <si>
    <r>
      <rPr>
        <sz val="10"/>
        <rFont val="仿宋_GB2312"/>
        <charset val="134"/>
      </rPr>
      <t>黄果树旅游区黄果树镇</t>
    </r>
  </si>
  <si>
    <r>
      <rPr>
        <sz val="10"/>
        <rFont val="仿宋_GB2312"/>
        <charset val="134"/>
      </rPr>
      <t>特来电安顺黄果树漫格兰酒店充电站</t>
    </r>
  </si>
  <si>
    <r>
      <rPr>
        <sz val="10"/>
        <rFont val="仿宋_GB2312"/>
        <charset val="134"/>
      </rPr>
      <t>黄果树镇黄果树漫格兰酒店停车场</t>
    </r>
  </si>
  <si>
    <t>黔西南州</t>
  </si>
  <si>
    <t>兴义市</t>
  </si>
  <si>
    <r>
      <rPr>
        <sz val="10"/>
        <rFont val="仿宋_GB2312"/>
        <charset val="134"/>
      </rPr>
      <t>贵州金州格能新能源开发有限公司</t>
    </r>
  </si>
  <si>
    <r>
      <rPr>
        <sz val="10"/>
        <rFont val="仿宋_GB2312"/>
        <charset val="134"/>
      </rPr>
      <t>金格新能源坪东西路充电站建设项目</t>
    </r>
  </si>
  <si>
    <r>
      <rPr>
        <sz val="10"/>
        <rFont val="仿宋_GB2312"/>
        <charset val="134"/>
      </rPr>
      <t>兴义市坪东西路惠诚停车场</t>
    </r>
  </si>
  <si>
    <r>
      <rPr>
        <sz val="10"/>
        <rFont val="仿宋_GB2312"/>
        <charset val="134"/>
      </rPr>
      <t>贵州安聚源科技有限公司</t>
    </r>
  </si>
  <si>
    <r>
      <rPr>
        <sz val="10"/>
        <rFont val="仿宋_GB2312"/>
        <charset val="134"/>
      </rPr>
      <t>兴义市新能源汽车综合体建设项目</t>
    </r>
  </si>
  <si>
    <r>
      <rPr>
        <sz val="10"/>
        <rFont val="仿宋_GB2312"/>
        <charset val="134"/>
      </rPr>
      <t>兴义市峡谷大道与兴义大道交汇处</t>
    </r>
  </si>
  <si>
    <r>
      <rPr>
        <sz val="10"/>
        <rFont val="仿宋_GB2312"/>
        <charset val="134"/>
      </rPr>
      <t>贵州高投服务管理有限公司汕昆高速乌沙服务区充电桩建设项目</t>
    </r>
  </si>
  <si>
    <r>
      <rPr>
        <sz val="10"/>
        <rFont val="仿宋_GB2312"/>
        <charset val="134"/>
      </rPr>
      <t>兴义市乌沙服务区</t>
    </r>
  </si>
  <si>
    <r>
      <rPr>
        <sz val="10"/>
        <rFont val="仿宋_GB2312"/>
        <charset val="134"/>
      </rPr>
      <t>贵州电网有限责任公司兴义供电局</t>
    </r>
  </si>
  <si>
    <r>
      <rPr>
        <sz val="10"/>
        <rFont val="仿宋_GB2312"/>
        <charset val="134"/>
      </rPr>
      <t>兴义城区充电基础设施新建工程</t>
    </r>
  </si>
  <si>
    <r>
      <rPr>
        <sz val="10"/>
        <rFont val="仿宋_GB2312"/>
        <charset val="134"/>
      </rPr>
      <t>兴义市天鹅湾小区湿地公园侧停车场</t>
    </r>
  </si>
  <si>
    <r>
      <rPr>
        <sz val="10"/>
        <rFont val="仿宋_GB2312"/>
        <charset val="134"/>
      </rPr>
      <t>兴义市坪东广场充电站建设项目</t>
    </r>
  </si>
  <si>
    <r>
      <rPr>
        <sz val="10"/>
        <rFont val="仿宋_GB2312"/>
        <charset val="134"/>
      </rPr>
      <t>兴义市坪东广场维也纳酒店</t>
    </r>
  </si>
  <si>
    <r>
      <rPr>
        <sz val="10"/>
        <rFont val="仿宋_GB2312"/>
        <charset val="134"/>
      </rPr>
      <t>贵州国充新能源科技有限公司</t>
    </r>
  </si>
  <si>
    <r>
      <rPr>
        <sz val="10"/>
        <rFont val="仿宋_GB2312"/>
        <charset val="134"/>
      </rPr>
      <t>兴义市国充飞洋华府销售中心充电桩建设项目</t>
    </r>
  </si>
  <si>
    <r>
      <rPr>
        <sz val="10"/>
        <rFont val="仿宋_GB2312"/>
        <charset val="134"/>
      </rPr>
      <t>兴义市飞洋华府小区</t>
    </r>
  </si>
  <si>
    <r>
      <rPr>
        <sz val="10"/>
        <rFont val="仿宋_GB2312"/>
        <charset val="134"/>
      </rPr>
      <t>贵州珈福新能源科技有限公司</t>
    </r>
  </si>
  <si>
    <r>
      <rPr>
        <sz val="10"/>
        <rFont val="仿宋_GB2312"/>
        <charset val="134"/>
      </rPr>
      <t>贵州珈福新能源科技有限公司充电站建设项目（黔西南州政府）</t>
    </r>
  </si>
  <si>
    <r>
      <rPr>
        <sz val="10"/>
        <rFont val="仿宋_GB2312"/>
        <charset val="134"/>
      </rPr>
      <t>黔西南州政府内停车场</t>
    </r>
  </si>
  <si>
    <r>
      <rPr>
        <sz val="10"/>
        <rFont val="仿宋_GB2312"/>
        <charset val="134"/>
      </rPr>
      <t>贵州聚益升航新能源科技有限公司</t>
    </r>
  </si>
  <si>
    <r>
      <rPr>
        <sz val="10"/>
        <rFont val="仿宋_GB2312"/>
        <charset val="134"/>
      </rPr>
      <t>聚益升航充电站（坪东站）建设项目</t>
    </r>
  </si>
  <si>
    <r>
      <rPr>
        <sz val="10"/>
        <rFont val="仿宋_GB2312"/>
        <charset val="134"/>
      </rPr>
      <t>兴义市坪东西湖路</t>
    </r>
  </si>
  <si>
    <r>
      <rPr>
        <sz val="10"/>
        <rFont val="仿宋_GB2312"/>
        <charset val="134"/>
      </rPr>
      <t>中国石化销售股份有限公司贵州黔西南石油分公司</t>
    </r>
  </si>
  <si>
    <r>
      <rPr>
        <sz val="10"/>
        <rFont val="仿宋_GB2312"/>
        <charset val="134"/>
      </rPr>
      <t>中国石化销售股份有限公司贵州黔西南兴义桔山大道加油站充电桩建设项目</t>
    </r>
  </si>
  <si>
    <r>
      <rPr>
        <sz val="10"/>
        <rFont val="仿宋_GB2312"/>
        <charset val="134"/>
      </rPr>
      <t>兴义桔山大道加油站</t>
    </r>
  </si>
  <si>
    <r>
      <rPr>
        <sz val="10"/>
        <rFont val="仿宋_GB2312"/>
        <charset val="134"/>
      </rPr>
      <t>中国石化销售股份有限公司贵州黔西南兴义桔兴加油站充电桩建设项目</t>
    </r>
  </si>
  <si>
    <r>
      <rPr>
        <sz val="10"/>
        <rFont val="仿宋_GB2312"/>
        <charset val="134"/>
      </rPr>
      <t>兴义桔兴加油站</t>
    </r>
  </si>
  <si>
    <r>
      <rPr>
        <sz val="10"/>
        <rFont val="仿宋_GB2312"/>
        <charset val="134"/>
      </rPr>
      <t>中国石化销售股份有限公司贵州黔西南兴义科佐屯加油站充电桩建设项目</t>
    </r>
  </si>
  <si>
    <r>
      <rPr>
        <sz val="10"/>
        <rFont val="仿宋_GB2312"/>
        <charset val="134"/>
      </rPr>
      <t>兴义科佐屯加油站</t>
    </r>
  </si>
  <si>
    <r>
      <rPr>
        <sz val="10"/>
        <rFont val="仿宋_GB2312"/>
        <charset val="134"/>
      </rPr>
      <t>中国石化销售股份有限公司贵州黔西南兴义龙头山加油站充电桩建设项目</t>
    </r>
  </si>
  <si>
    <r>
      <rPr>
        <sz val="10"/>
        <rFont val="仿宋_GB2312"/>
        <charset val="134"/>
      </rPr>
      <t>兴义龙头山加油站</t>
    </r>
  </si>
  <si>
    <t>兴仁市</t>
  </si>
  <si>
    <r>
      <rPr>
        <sz val="10"/>
        <rFont val="仿宋_GB2312"/>
        <charset val="134"/>
      </rPr>
      <t>贵州加点米新能源开发有限公司</t>
    </r>
  </si>
  <si>
    <r>
      <rPr>
        <sz val="10"/>
        <rFont val="仿宋_GB2312"/>
        <charset val="134"/>
      </rPr>
      <t>百德新城充电站建设项目</t>
    </r>
  </si>
  <si>
    <r>
      <rPr>
        <sz val="10"/>
        <rFont val="仿宋_GB2312"/>
        <charset val="134"/>
      </rPr>
      <t>兴仁市百德居镇百德居委会四组</t>
    </r>
  </si>
  <si>
    <r>
      <rPr>
        <sz val="10"/>
        <rFont val="仿宋_GB2312"/>
        <charset val="134"/>
      </rPr>
      <t>贵州睿鸿新能源有限公司</t>
    </r>
  </si>
  <si>
    <r>
      <rPr>
        <sz val="10"/>
        <rFont val="仿宋_GB2312"/>
        <charset val="134"/>
      </rPr>
      <t>睿鸿新能源充电站项目</t>
    </r>
  </si>
  <si>
    <r>
      <rPr>
        <sz val="10"/>
        <rFont val="仿宋_GB2312"/>
        <charset val="134"/>
      </rPr>
      <t>兴仁市城北街道办事处</t>
    </r>
  </si>
  <si>
    <r>
      <rPr>
        <sz val="10"/>
        <rFont val="仿宋_GB2312"/>
        <charset val="134"/>
      </rPr>
      <t>兴仁市正盛新能源有限公司</t>
    </r>
  </si>
  <si>
    <r>
      <rPr>
        <sz val="10"/>
        <rFont val="仿宋_GB2312"/>
        <charset val="134"/>
      </rPr>
      <t>兴仁市正盛新能源充电站项目</t>
    </r>
  </si>
  <si>
    <r>
      <rPr>
        <sz val="10"/>
        <rFont val="仿宋_GB2312"/>
        <charset val="134"/>
      </rPr>
      <t>兴仁市人民南路</t>
    </r>
  </si>
  <si>
    <r>
      <rPr>
        <sz val="10"/>
        <rFont val="仿宋_GB2312"/>
        <charset val="134"/>
      </rPr>
      <t>兴仁市美尔新能源有限公司</t>
    </r>
  </si>
  <si>
    <r>
      <rPr>
        <sz val="10"/>
        <rFont val="仿宋_GB2312"/>
        <charset val="134"/>
      </rPr>
      <t>美尔新能源充电基础设施运营项目</t>
    </r>
  </si>
  <si>
    <r>
      <rPr>
        <sz val="10"/>
        <rFont val="仿宋_GB2312"/>
        <charset val="134"/>
      </rPr>
      <t>兴仁市东湖街道</t>
    </r>
  </si>
  <si>
    <r>
      <rPr>
        <sz val="10"/>
        <rFont val="仿宋_GB2312"/>
        <charset val="134"/>
      </rPr>
      <t>兴仁航菲汽车服务有限公司</t>
    </r>
  </si>
  <si>
    <r>
      <rPr>
        <sz val="10"/>
        <rFont val="仿宋_GB2312"/>
        <charset val="134"/>
      </rPr>
      <t>兴仁航菲汽车服务有限公司电动汽车直流快充充电站项目</t>
    </r>
  </si>
  <si>
    <r>
      <rPr>
        <sz val="10"/>
        <rFont val="仿宋_GB2312"/>
        <charset val="134"/>
      </rPr>
      <t>兴仁市城南街道兴欣社区兴仁大道北</t>
    </r>
  </si>
  <si>
    <r>
      <rPr>
        <sz val="10"/>
        <rFont val="仿宋_GB2312"/>
        <charset val="134"/>
      </rPr>
      <t>贵州旭锦实业有限公司</t>
    </r>
  </si>
  <si>
    <r>
      <rPr>
        <sz val="10"/>
        <rFont val="仿宋_GB2312"/>
        <charset val="134"/>
      </rPr>
      <t>贵州旭锦实业有限公司电动汽车充电设施建设项目</t>
    </r>
  </si>
  <si>
    <r>
      <rPr>
        <sz val="10"/>
        <rFont val="仿宋_GB2312"/>
        <charset val="134"/>
      </rPr>
      <t>兴仁市巴铃高速路出口右侧泓智酒店</t>
    </r>
  </si>
  <si>
    <r>
      <rPr>
        <sz val="10"/>
        <rFont val="仿宋_GB2312"/>
        <charset val="134"/>
      </rPr>
      <t>贵州</t>
    </r>
    <r>
      <rPr>
        <sz val="10"/>
        <rFont val="宋体"/>
        <charset val="134"/>
      </rPr>
      <t>璟</t>
    </r>
    <r>
      <rPr>
        <sz val="10"/>
        <rFont val="仿宋_GB2312"/>
        <charset val="134"/>
      </rPr>
      <t>言能源有限公司</t>
    </r>
  </si>
  <si>
    <r>
      <rPr>
        <sz val="10"/>
        <rFont val="仿宋_GB2312"/>
        <charset val="134"/>
      </rPr>
      <t>贵州</t>
    </r>
    <r>
      <rPr>
        <sz val="10"/>
        <rFont val="宋体"/>
        <charset val="134"/>
      </rPr>
      <t>璟</t>
    </r>
    <r>
      <rPr>
        <sz val="10"/>
        <rFont val="仿宋_GB2312"/>
        <charset val="134"/>
      </rPr>
      <t>言能源有限公司充电站项目</t>
    </r>
  </si>
  <si>
    <r>
      <rPr>
        <sz val="10"/>
        <rFont val="仿宋_GB2312"/>
        <charset val="134"/>
      </rPr>
      <t>兴仁市东湖街道办事处师范路</t>
    </r>
    <r>
      <rPr>
        <sz val="10"/>
        <rFont val="Times New Roman"/>
        <charset val="134"/>
      </rPr>
      <t>105</t>
    </r>
    <r>
      <rPr>
        <sz val="10"/>
        <rFont val="仿宋_GB2312"/>
        <charset val="134"/>
      </rPr>
      <t>号</t>
    </r>
  </si>
  <si>
    <r>
      <rPr>
        <sz val="10"/>
        <rFont val="仿宋_GB2312"/>
        <charset val="134"/>
      </rPr>
      <t>兴仁市顶兴、陆关、流水沟加油站充电桩安装项目</t>
    </r>
  </si>
  <si>
    <r>
      <rPr>
        <sz val="10"/>
        <rFont val="仿宋_GB2312"/>
        <charset val="134"/>
      </rPr>
      <t>兴仁市顶兴、陆关、流水沟加油站</t>
    </r>
  </si>
  <si>
    <r>
      <rPr>
        <sz val="10"/>
        <rFont val="仿宋_GB2312"/>
        <charset val="134"/>
      </rPr>
      <t>贵州建投产业投资开发集团</t>
    </r>
  </si>
  <si>
    <r>
      <rPr>
        <sz val="10"/>
        <rFont val="仿宋_GB2312"/>
        <charset val="134"/>
      </rPr>
      <t>兴仁市陆官凤凰城安置区充电站项目</t>
    </r>
  </si>
  <si>
    <r>
      <rPr>
        <sz val="10"/>
        <rFont val="仿宋_GB2312"/>
        <charset val="134"/>
      </rPr>
      <t>兴仁市陆官凤凰城安置区</t>
    </r>
  </si>
  <si>
    <r>
      <rPr>
        <sz val="10"/>
        <rFont val="仿宋_GB2312"/>
        <charset val="134"/>
      </rPr>
      <t>兴仁市陆官安置区三丫口充电站项目</t>
    </r>
  </si>
  <si>
    <r>
      <rPr>
        <sz val="10"/>
        <rFont val="仿宋_GB2312"/>
        <charset val="134"/>
      </rPr>
      <t>兴仁市陆官安置区三丫口</t>
    </r>
  </si>
  <si>
    <r>
      <rPr>
        <sz val="10"/>
        <rFont val="仿宋_GB2312"/>
        <charset val="134"/>
      </rPr>
      <t>兴仁汽车站停车场充电站项目</t>
    </r>
  </si>
  <si>
    <r>
      <rPr>
        <sz val="10"/>
        <rFont val="仿宋_GB2312"/>
        <charset val="134"/>
      </rPr>
      <t>兴仁市汽车站旁</t>
    </r>
  </si>
  <si>
    <t>安龙县</t>
  </si>
  <si>
    <r>
      <rPr>
        <sz val="10"/>
        <rFont val="仿宋_GB2312"/>
        <charset val="134"/>
      </rPr>
      <t>安龙县泰威汽车服务有限责任公司</t>
    </r>
  </si>
  <si>
    <r>
      <rPr>
        <sz val="10"/>
        <rFont val="仿宋_GB2312"/>
        <charset val="134"/>
      </rPr>
      <t>安龙县泰威新能源汽车充电站建设项目</t>
    </r>
  </si>
  <si>
    <r>
      <rPr>
        <sz val="10"/>
        <rFont val="仿宋_GB2312"/>
        <charset val="134"/>
      </rPr>
      <t>安龙县栖凤街道迎宾大道新车站旁</t>
    </r>
  </si>
  <si>
    <r>
      <rPr>
        <sz val="10"/>
        <rFont val="仿宋_GB2312"/>
        <charset val="134"/>
      </rPr>
      <t>安龙县未来充电桩售电有限公司</t>
    </r>
  </si>
  <si>
    <r>
      <rPr>
        <sz val="10"/>
        <rFont val="仿宋_GB2312"/>
        <charset val="134"/>
      </rPr>
      <t>安龙县未来新能源充电站项目</t>
    </r>
  </si>
  <si>
    <r>
      <rPr>
        <sz val="10"/>
        <rFont val="仿宋_GB2312"/>
        <charset val="134"/>
      </rPr>
      <t>安龙县栖凤街道大坪村双沟组</t>
    </r>
    <r>
      <rPr>
        <sz val="10"/>
        <rFont val="Times New Roman"/>
        <charset val="134"/>
      </rPr>
      <t>12</t>
    </r>
    <r>
      <rPr>
        <sz val="10"/>
        <rFont val="仿宋_GB2312"/>
        <charset val="134"/>
      </rPr>
      <t>号</t>
    </r>
  </si>
  <si>
    <r>
      <rPr>
        <sz val="10"/>
        <rFont val="仿宋_GB2312"/>
        <charset val="134"/>
      </rPr>
      <t>安龙县湘黔建材市场充电站项目</t>
    </r>
  </si>
  <si>
    <r>
      <rPr>
        <sz val="10"/>
        <rFont val="仿宋_GB2312"/>
        <charset val="134"/>
      </rPr>
      <t>安龙县栖凤街道西城区晒纳大道</t>
    </r>
  </si>
  <si>
    <t>贞丰县</t>
  </si>
  <si>
    <r>
      <rPr>
        <sz val="10"/>
        <rFont val="仿宋_GB2312"/>
        <charset val="134"/>
      </rPr>
      <t>贵州高投服务管理有限公司贞丰服务区充电桩</t>
    </r>
  </si>
  <si>
    <r>
      <rPr>
        <sz val="10"/>
        <rFont val="仿宋_GB2312"/>
        <charset val="134"/>
      </rPr>
      <t>贵州省黔西南州贞丰县永丰街道贞丰服务区</t>
    </r>
  </si>
  <si>
    <r>
      <rPr>
        <sz val="10"/>
        <rFont val="仿宋_GB2312"/>
        <charset val="134"/>
      </rPr>
      <t>申报奖补规模与项目备案规模不一致，项目备案</t>
    </r>
    <r>
      <rPr>
        <sz val="10"/>
        <rFont val="Times New Roman"/>
        <charset val="134"/>
      </rPr>
      <t>8</t>
    </r>
    <r>
      <rPr>
        <sz val="10"/>
        <rFont val="仿宋_GB2312"/>
        <charset val="134"/>
      </rPr>
      <t>台</t>
    </r>
    <r>
      <rPr>
        <sz val="10"/>
        <rFont val="Times New Roman"/>
        <charset val="134"/>
      </rPr>
      <t>600</t>
    </r>
    <r>
      <rPr>
        <sz val="10"/>
        <rFont val="仿宋_GB2312"/>
        <charset val="134"/>
      </rPr>
      <t>千瓦</t>
    </r>
  </si>
  <si>
    <r>
      <rPr>
        <sz val="10"/>
        <rFont val="仿宋_GB2312"/>
        <charset val="134"/>
      </rPr>
      <t>中国石化销售股份有限公司贵州黔西南贞丰城关加油站充电桩建设项目</t>
    </r>
  </si>
  <si>
    <r>
      <rPr>
        <sz val="10"/>
        <rFont val="仿宋_GB2312"/>
        <charset val="134"/>
      </rPr>
      <t>贵州省黔西南州贞丰县珉谷镇解放路城关加油站</t>
    </r>
  </si>
  <si>
    <r>
      <rPr>
        <sz val="10"/>
        <rFont val="仿宋_GB2312"/>
        <charset val="134"/>
      </rPr>
      <t>黔西南州永动新能源有限公司</t>
    </r>
  </si>
  <si>
    <r>
      <rPr>
        <sz val="10"/>
        <rFont val="仿宋_GB2312"/>
        <charset val="134"/>
      </rPr>
      <t>贞丰</t>
    </r>
    <r>
      <rPr>
        <sz val="10"/>
        <rFont val="Times New Roman"/>
        <charset val="134"/>
      </rPr>
      <t>1</t>
    </r>
    <r>
      <rPr>
        <sz val="10"/>
        <rFont val="仿宋_GB2312"/>
        <charset val="134"/>
      </rPr>
      <t>号加油站、贞丰县水景湾充电站</t>
    </r>
  </si>
  <si>
    <r>
      <rPr>
        <sz val="10"/>
        <rFont val="仿宋_GB2312"/>
        <charset val="134"/>
      </rPr>
      <t>贞丰县珉谷街道塔山大道技术监督局路口内、贵州省黔西南州贞丰县水景湾小区</t>
    </r>
    <r>
      <rPr>
        <sz val="10"/>
        <rFont val="Times New Roman"/>
        <charset val="134"/>
      </rPr>
      <t>C4</t>
    </r>
    <r>
      <rPr>
        <sz val="10"/>
        <rFont val="仿宋_GB2312"/>
        <charset val="134"/>
      </rPr>
      <t>栋对面</t>
    </r>
  </si>
  <si>
    <r>
      <rPr>
        <sz val="10"/>
        <rFont val="仿宋_GB2312"/>
        <charset val="134"/>
      </rPr>
      <t>贵州省水之清新能源服务有限公司</t>
    </r>
  </si>
  <si>
    <r>
      <rPr>
        <sz val="10"/>
        <rFont val="仿宋_GB2312"/>
        <charset val="134"/>
      </rPr>
      <t>水之清充电站</t>
    </r>
  </si>
  <si>
    <r>
      <rPr>
        <sz val="10"/>
        <rFont val="仿宋_GB2312"/>
        <charset val="134"/>
      </rPr>
      <t>贵州省贞丰县珉谷街道水景湾小区后面贞安公路旁</t>
    </r>
  </si>
  <si>
    <r>
      <rPr>
        <sz val="10"/>
        <rFont val="仿宋_GB2312"/>
        <charset val="134"/>
      </rPr>
      <t>贵州黔速充亚腾新能源科技有限公司</t>
    </r>
  </si>
  <si>
    <r>
      <rPr>
        <sz val="10"/>
        <rFont val="仿宋_GB2312"/>
        <charset val="134"/>
      </rPr>
      <t>黔速充山水金城充电站</t>
    </r>
  </si>
  <si>
    <r>
      <rPr>
        <sz val="10"/>
        <rFont val="仿宋_GB2312"/>
        <charset val="134"/>
      </rPr>
      <t>贵州省黔西南州贞丰县金城大道山水金城小区</t>
    </r>
  </si>
  <si>
    <r>
      <rPr>
        <sz val="10"/>
        <rFont val="仿宋_GB2312"/>
        <charset val="134"/>
      </rPr>
      <t>贵州电网有限责公司兴义贞丰供电局</t>
    </r>
  </si>
  <si>
    <r>
      <rPr>
        <sz val="10"/>
        <rFont val="仿宋_GB2312"/>
        <charset val="134"/>
      </rPr>
      <t>贞丰县鲁容乡容发商贸停车场充电站、贞丰县连环乡政府关山社区充电站、贞丰县沙坪镇政府停车场充电站、贞丰县平街乡平街社区充电站、贞丰县小屯镇充电站、贞丰县挽澜镇充电站</t>
    </r>
  </si>
  <si>
    <r>
      <rPr>
        <sz val="10"/>
        <rFont val="仿宋_GB2312"/>
        <charset val="134"/>
      </rPr>
      <t>贞丰县鲁容乡</t>
    </r>
    <r>
      <rPr>
        <sz val="10"/>
        <rFont val="Times New Roman"/>
        <charset val="134"/>
      </rPr>
      <t>309</t>
    </r>
    <r>
      <rPr>
        <sz val="10"/>
        <rFont val="仿宋_GB2312"/>
        <charset val="134"/>
      </rPr>
      <t>省道、贞丰县连环乡敬老院人民政府、贞丰县沙坪镇人民政府、贞丰县平街乡乡村学校少年宫、贞丰县小屯镇小屯社区小屯镇卫生院、贞丰县挽澜镇政务大厅</t>
    </r>
  </si>
  <si>
    <t>普安县</t>
  </si>
  <si>
    <r>
      <rPr>
        <sz val="10"/>
        <rFont val="仿宋_GB2312"/>
        <charset val="134"/>
      </rPr>
      <t>普安县</t>
    </r>
    <r>
      <rPr>
        <sz val="10"/>
        <rFont val="Times New Roman"/>
        <charset val="0"/>
      </rPr>
      <t>2022</t>
    </r>
    <r>
      <rPr>
        <sz val="10"/>
        <rFont val="仿宋_GB2312"/>
        <charset val="134"/>
      </rPr>
      <t>年南湖街道西城区充电桩新建工程</t>
    </r>
  </si>
  <si>
    <r>
      <rPr>
        <sz val="10"/>
        <rFont val="仿宋_GB2312"/>
        <charset val="134"/>
      </rPr>
      <t>普安县南湖街道西城区异地扶贫搬迁点</t>
    </r>
  </si>
  <si>
    <r>
      <rPr>
        <sz val="10"/>
        <rFont val="仿宋_GB2312"/>
        <charset val="134"/>
      </rPr>
      <t>普安县</t>
    </r>
    <r>
      <rPr>
        <sz val="10"/>
        <rFont val="Times New Roman"/>
        <charset val="0"/>
      </rPr>
      <t>2022</t>
    </r>
    <r>
      <rPr>
        <sz val="10"/>
        <rFont val="仿宋_GB2312"/>
        <charset val="134"/>
      </rPr>
      <t>年高棉乡政府充电桩新建工程</t>
    </r>
  </si>
  <si>
    <r>
      <rPr>
        <sz val="10"/>
        <rFont val="仿宋_GB2312"/>
        <charset val="134"/>
      </rPr>
      <t>普安县高棉乡政府</t>
    </r>
  </si>
  <si>
    <r>
      <rPr>
        <sz val="10"/>
        <rFont val="仿宋_GB2312"/>
        <charset val="134"/>
      </rPr>
      <t>普安县</t>
    </r>
    <r>
      <rPr>
        <sz val="10"/>
        <rFont val="Times New Roman"/>
        <charset val="0"/>
      </rPr>
      <t>2022</t>
    </r>
    <r>
      <rPr>
        <sz val="10"/>
        <rFont val="仿宋_GB2312"/>
        <charset val="134"/>
      </rPr>
      <t>年地瓜政府公租房充电桩新建工程</t>
    </r>
  </si>
  <si>
    <r>
      <rPr>
        <sz val="10"/>
        <rFont val="仿宋_GB2312"/>
        <charset val="134"/>
      </rPr>
      <t>普安县地瓜镇街上地瓜信用社对面</t>
    </r>
  </si>
  <si>
    <r>
      <rPr>
        <sz val="10"/>
        <rFont val="仿宋_GB2312"/>
        <charset val="134"/>
      </rPr>
      <t>普安县</t>
    </r>
    <r>
      <rPr>
        <sz val="10"/>
        <rFont val="Times New Roman"/>
        <charset val="0"/>
      </rPr>
      <t>2022</t>
    </r>
    <r>
      <rPr>
        <sz val="10"/>
        <rFont val="仿宋_GB2312"/>
        <charset val="134"/>
      </rPr>
      <t>年江西坡镇东城区充电桩新建工程</t>
    </r>
  </si>
  <si>
    <r>
      <rPr>
        <sz val="10"/>
        <rFont val="仿宋_GB2312"/>
        <charset val="134"/>
      </rPr>
      <t>普安县江西坡镇东城区</t>
    </r>
  </si>
  <si>
    <r>
      <rPr>
        <sz val="10"/>
        <rFont val="仿宋_GB2312"/>
        <charset val="134"/>
      </rPr>
      <t>普安县</t>
    </r>
    <r>
      <rPr>
        <sz val="10"/>
        <rFont val="Times New Roman"/>
        <charset val="0"/>
      </rPr>
      <t>2022</t>
    </r>
    <r>
      <rPr>
        <sz val="10"/>
        <rFont val="仿宋_GB2312"/>
        <charset val="134"/>
      </rPr>
      <t>年兴中供电所充电桩新建工程</t>
    </r>
  </si>
  <si>
    <r>
      <rPr>
        <sz val="10"/>
        <rFont val="仿宋_GB2312"/>
        <charset val="134"/>
      </rPr>
      <t>普安县兴中镇白沙乡中心卫生医院</t>
    </r>
  </si>
  <si>
    <r>
      <rPr>
        <sz val="10"/>
        <rFont val="仿宋_GB2312"/>
        <charset val="134"/>
      </rPr>
      <t>普安县</t>
    </r>
    <r>
      <rPr>
        <sz val="10"/>
        <rFont val="Times New Roman"/>
        <charset val="0"/>
      </rPr>
      <t>2022</t>
    </r>
    <r>
      <rPr>
        <sz val="10"/>
        <rFont val="仿宋_GB2312"/>
        <charset val="134"/>
      </rPr>
      <t>年新店镇公租房充电桩新建工程</t>
    </r>
  </si>
  <si>
    <r>
      <rPr>
        <sz val="10"/>
        <rFont val="仿宋_GB2312"/>
        <charset val="134"/>
      </rPr>
      <t>普安县新店镇公租房</t>
    </r>
  </si>
  <si>
    <t>册亨县</t>
  </si>
  <si>
    <r>
      <rPr>
        <sz val="10"/>
        <rFont val="仿宋_GB2312"/>
        <charset val="134"/>
      </rPr>
      <t>册亨县捌号充电桩有限公司</t>
    </r>
  </si>
  <si>
    <r>
      <rPr>
        <sz val="10"/>
        <rFont val="仿宋_GB2312"/>
        <charset val="134"/>
      </rPr>
      <t>册亨县捌号充电站</t>
    </r>
  </si>
  <si>
    <r>
      <rPr>
        <sz val="10"/>
        <rFont val="仿宋_GB2312"/>
        <charset val="134"/>
      </rPr>
      <t>册亨县者楼街道者楼村二组东山场地（田坪小学对面）</t>
    </r>
  </si>
  <si>
    <r>
      <rPr>
        <sz val="10"/>
        <rFont val="仿宋_GB2312"/>
        <charset val="134"/>
      </rPr>
      <t>贵州高投服务管理有限公司服务区充电桩建设项目（丫他服务区）</t>
    </r>
  </si>
  <si>
    <r>
      <rPr>
        <sz val="10"/>
        <rFont val="仿宋_GB2312"/>
        <charset val="134"/>
      </rPr>
      <t>册亨县丫他镇丫他服务区</t>
    </r>
  </si>
  <si>
    <t>望谟县</t>
  </si>
  <si>
    <r>
      <rPr>
        <sz val="10"/>
        <rFont val="仿宋_GB2312"/>
        <charset val="134"/>
      </rPr>
      <t>贵州米多新能源科技有限公司</t>
    </r>
  </si>
  <si>
    <r>
      <rPr>
        <sz val="10"/>
        <rFont val="仿宋_GB2312"/>
        <charset val="134"/>
      </rPr>
      <t>米多新能源快速充电站</t>
    </r>
  </si>
  <si>
    <r>
      <rPr>
        <sz val="10"/>
        <rFont val="仿宋_GB2312"/>
        <charset val="134"/>
      </rPr>
      <t>望谟县王母街道枫林大道枫林小区旁</t>
    </r>
  </si>
  <si>
    <r>
      <rPr>
        <sz val="10"/>
        <rFont val="仿宋_GB2312"/>
        <charset val="134"/>
      </rPr>
      <t>玖</t>
    </r>
    <r>
      <rPr>
        <sz val="10"/>
        <rFont val="Times New Roman"/>
        <charset val="134"/>
      </rPr>
      <t>e</t>
    </r>
    <r>
      <rPr>
        <sz val="10"/>
        <rFont val="仿宋_GB2312"/>
        <charset val="134"/>
      </rPr>
      <t>充望谟县政务中心电动汽车充电站</t>
    </r>
  </si>
  <si>
    <r>
      <rPr>
        <sz val="10"/>
        <rFont val="仿宋_GB2312"/>
        <charset val="134"/>
      </rPr>
      <t>贵州省黔西南州望谟县政府服务中心停车场内</t>
    </r>
  </si>
  <si>
    <r>
      <rPr>
        <sz val="10"/>
        <rFont val="仿宋_GB2312"/>
        <charset val="134"/>
      </rPr>
      <t>贵州高投服务管理有限公司望谟服务区充电桩</t>
    </r>
  </si>
  <si>
    <r>
      <rPr>
        <sz val="10"/>
        <rFont val="仿宋_GB2312"/>
        <charset val="134"/>
      </rPr>
      <t>黔西南布依族苗族自治州望谟县望谟服务区</t>
    </r>
  </si>
  <si>
    <r>
      <rPr>
        <sz val="10"/>
        <rFont val="仿宋_GB2312"/>
        <charset val="134"/>
      </rPr>
      <t>贵州奥美广告有限责任公司</t>
    </r>
  </si>
  <si>
    <r>
      <rPr>
        <sz val="10"/>
        <rFont val="仿宋_GB2312"/>
        <charset val="134"/>
      </rPr>
      <t>望谟县新能源车快速充电站</t>
    </r>
  </si>
  <si>
    <r>
      <rPr>
        <sz val="10"/>
        <rFont val="仿宋_GB2312"/>
        <charset val="134"/>
      </rPr>
      <t>贵州省黔西南州望谟县王母街道环城路中段（消防队斜对面）</t>
    </r>
  </si>
  <si>
    <t>义龙新区</t>
  </si>
  <si>
    <r>
      <rPr>
        <sz val="10"/>
        <rFont val="仿宋_GB2312"/>
        <charset val="134"/>
      </rPr>
      <t>金格新能源顶效火车站充电站建设项目</t>
    </r>
  </si>
  <si>
    <r>
      <rPr>
        <sz val="10"/>
        <rFont val="仿宋_GB2312"/>
        <charset val="134"/>
      </rPr>
      <t>兴义市义龙新区顶效镇火车站前停车场</t>
    </r>
  </si>
  <si>
    <r>
      <rPr>
        <sz val="10"/>
        <rFont val="仿宋_GB2312"/>
        <charset val="134"/>
      </rPr>
      <t>中国石油天然气股份有限公司贵州黔西南销售分公司</t>
    </r>
  </si>
  <si>
    <r>
      <rPr>
        <sz val="10"/>
        <rFont val="仿宋_GB2312"/>
        <charset val="134"/>
      </rPr>
      <t>中国石油天然气股份有限公司贵州黔西南销售分公司兴迎加油站充电桩</t>
    </r>
  </si>
  <si>
    <r>
      <rPr>
        <sz val="10"/>
        <rFont val="仿宋_GB2312"/>
        <charset val="134"/>
      </rPr>
      <t>贵州省黔西南州义龙新区兴义路与</t>
    </r>
    <r>
      <rPr>
        <sz val="10"/>
        <rFont val="Times New Roman"/>
        <charset val="134"/>
      </rPr>
      <t>324</t>
    </r>
    <r>
      <rPr>
        <sz val="10"/>
        <rFont val="仿宋_GB2312"/>
        <charset val="134"/>
      </rPr>
      <t>国道交叉路口旁</t>
    </r>
  </si>
  <si>
    <t>六盘水市</t>
  </si>
  <si>
    <t>六枝特区</t>
  </si>
  <si>
    <r>
      <rPr>
        <sz val="10"/>
        <rFont val="仿宋_GB2312"/>
        <charset val="134"/>
      </rPr>
      <t>六枝音亮新能源科技有限责任公司</t>
    </r>
  </si>
  <si>
    <r>
      <rPr>
        <sz val="10"/>
        <rFont val="仿宋_GB2312"/>
        <charset val="134"/>
      </rPr>
      <t>六枝金鑫建材城充电站项目</t>
    </r>
  </si>
  <si>
    <r>
      <rPr>
        <sz val="10"/>
        <rFont val="仿宋_GB2312"/>
        <charset val="134"/>
      </rPr>
      <t>六枝特区金鑫建材城</t>
    </r>
  </si>
  <si>
    <r>
      <rPr>
        <sz val="10"/>
        <rFont val="仿宋_GB2312"/>
        <charset val="134"/>
      </rPr>
      <t>贵州浠泽新能源汽车充电站有限公司</t>
    </r>
  </si>
  <si>
    <r>
      <rPr>
        <sz val="10"/>
        <rFont val="仿宋_GB2312"/>
        <charset val="134"/>
      </rPr>
      <t>浠泽新能源汽车智能充电站项目</t>
    </r>
  </si>
  <si>
    <r>
      <rPr>
        <sz val="10"/>
        <rFont val="仿宋_GB2312"/>
        <charset val="134"/>
      </rPr>
      <t>六枝特区货运路达利驾校正对面</t>
    </r>
  </si>
  <si>
    <r>
      <rPr>
        <sz val="10"/>
        <rFont val="仿宋_GB2312"/>
        <charset val="134"/>
      </rPr>
      <t>中石化六枝益正能源有限责任公司</t>
    </r>
  </si>
  <si>
    <r>
      <rPr>
        <sz val="10"/>
        <rFont val="仿宋_GB2312"/>
        <charset val="134"/>
      </rPr>
      <t>六枝特区新窑、营兴加油站充电桩项目</t>
    </r>
  </si>
  <si>
    <r>
      <rPr>
        <sz val="10"/>
        <rFont val="仿宋_GB2312"/>
        <charset val="134"/>
      </rPr>
      <t>六枝特区新窑、营兴加油站</t>
    </r>
  </si>
  <si>
    <r>
      <rPr>
        <sz val="10"/>
        <rFont val="仿宋_GB2312"/>
        <charset val="134"/>
      </rPr>
      <t>申报奖补规模与项目备案规模不一致，项目备案规模新窑直流桩</t>
    </r>
    <r>
      <rPr>
        <sz val="10"/>
        <rFont val="Times New Roman"/>
        <charset val="134"/>
      </rPr>
      <t>3</t>
    </r>
    <r>
      <rPr>
        <sz val="10"/>
        <rFont val="仿宋_GB2312"/>
        <charset val="134"/>
      </rPr>
      <t>台（</t>
    </r>
    <r>
      <rPr>
        <sz val="10"/>
        <rFont val="Times New Roman"/>
        <charset val="134"/>
      </rPr>
      <t>180</t>
    </r>
    <r>
      <rPr>
        <sz val="10"/>
        <rFont val="仿宋_GB2312"/>
        <charset val="134"/>
      </rPr>
      <t>千瓦），营兴加油站直流桩</t>
    </r>
    <r>
      <rPr>
        <sz val="10"/>
        <rFont val="Times New Roman"/>
        <charset val="134"/>
      </rPr>
      <t>6</t>
    </r>
    <r>
      <rPr>
        <sz val="10"/>
        <rFont val="仿宋_GB2312"/>
        <charset val="134"/>
      </rPr>
      <t>台（</t>
    </r>
    <r>
      <rPr>
        <sz val="10"/>
        <rFont val="Times New Roman"/>
        <charset val="134"/>
      </rPr>
      <t>360</t>
    </r>
    <r>
      <rPr>
        <sz val="10"/>
        <rFont val="仿宋_GB2312"/>
        <charset val="134"/>
      </rPr>
      <t>千瓦）</t>
    </r>
  </si>
  <si>
    <r>
      <rPr>
        <sz val="10"/>
        <rFont val="仿宋_GB2312"/>
        <charset val="134"/>
      </rPr>
      <t>中国石化销售股份有限公司贵州六盘水六枝石油分公司</t>
    </r>
  </si>
  <si>
    <r>
      <rPr>
        <sz val="10"/>
        <rFont val="仿宋_GB2312"/>
        <charset val="134"/>
      </rPr>
      <t>六枝特区平寨加油站充电桩项目</t>
    </r>
  </si>
  <si>
    <r>
      <rPr>
        <sz val="10"/>
        <rFont val="仿宋_GB2312"/>
        <charset val="134"/>
      </rPr>
      <t>六枝特区平寨加油站</t>
    </r>
  </si>
  <si>
    <r>
      <rPr>
        <sz val="10"/>
        <rFont val="仿宋_GB2312"/>
        <charset val="134"/>
      </rPr>
      <t>六枝特区恒泰汽车服务有限公司</t>
    </r>
  </si>
  <si>
    <r>
      <rPr>
        <sz val="10"/>
        <rFont val="仿宋_GB2312"/>
        <charset val="134"/>
      </rPr>
      <t>六枝特区恒泰充电桩项目</t>
    </r>
  </si>
  <si>
    <r>
      <rPr>
        <sz val="10"/>
        <rFont val="仿宋_GB2312"/>
        <charset val="134"/>
      </rPr>
      <t>六枝特区朱家寨水泥厂内</t>
    </r>
  </si>
  <si>
    <r>
      <rPr>
        <sz val="10"/>
        <rFont val="仿宋_GB2312"/>
        <charset val="134"/>
      </rPr>
      <t>易鑫宝（六枝特区）有限公司</t>
    </r>
  </si>
  <si>
    <r>
      <rPr>
        <sz val="10"/>
        <rFont val="仿宋_GB2312"/>
        <charset val="134"/>
      </rPr>
      <t>龙井温泉智能充电站项目</t>
    </r>
  </si>
  <si>
    <r>
      <rPr>
        <sz val="10"/>
        <rFont val="仿宋_GB2312"/>
        <charset val="134"/>
      </rPr>
      <t>六枝特区龙井温泉生态酒店旁</t>
    </r>
  </si>
  <si>
    <r>
      <rPr>
        <sz val="10"/>
        <rFont val="仿宋_GB2312"/>
        <charset val="134"/>
      </rPr>
      <t>六枝特区誉锦新能源汽车充电有限责任公司</t>
    </r>
  </si>
  <si>
    <r>
      <rPr>
        <sz val="10"/>
        <rFont val="仿宋_GB2312"/>
        <charset val="134"/>
      </rPr>
      <t>誉锦新能源电动汽车智能充电站项目</t>
    </r>
  </si>
  <si>
    <r>
      <rPr>
        <sz val="10"/>
        <rFont val="仿宋_GB2312"/>
        <charset val="134"/>
      </rPr>
      <t>六枝特区六枝宾馆内</t>
    </r>
  </si>
  <si>
    <r>
      <rPr>
        <sz val="10"/>
        <rFont val="仿宋_GB2312"/>
        <charset val="134"/>
      </rPr>
      <t>贵州骅道煜建筑工程有限公司</t>
    </r>
  </si>
  <si>
    <r>
      <rPr>
        <sz val="10"/>
        <rFont val="仿宋_GB2312"/>
        <charset val="134"/>
      </rPr>
      <t>贵州骅道煜建筑工程有限公司充电站项目</t>
    </r>
  </si>
  <si>
    <r>
      <rPr>
        <sz val="10"/>
        <rFont val="仿宋_GB2312"/>
        <charset val="134"/>
      </rPr>
      <t>六枝特区底大湾水厂</t>
    </r>
  </si>
  <si>
    <r>
      <rPr>
        <sz val="10"/>
        <rFont val="仿宋_GB2312"/>
        <charset val="134"/>
      </rPr>
      <t>贵州旭航充电桩运营服务有限公司</t>
    </r>
  </si>
  <si>
    <r>
      <rPr>
        <sz val="10"/>
        <rFont val="仿宋_GB2312"/>
        <charset val="134"/>
      </rPr>
      <t>郎岱停车场充电桩项目</t>
    </r>
  </si>
  <si>
    <r>
      <rPr>
        <sz val="10"/>
        <rFont val="仿宋_GB2312"/>
        <charset val="134"/>
      </rPr>
      <t>六枝特区郎岱镇客运站</t>
    </r>
  </si>
  <si>
    <r>
      <rPr>
        <sz val="10"/>
        <rFont val="仿宋_GB2312"/>
        <charset val="134"/>
      </rPr>
      <t>六枝特区客车南站停车充电桩项目</t>
    </r>
  </si>
  <si>
    <r>
      <rPr>
        <sz val="10"/>
        <rFont val="仿宋_GB2312"/>
        <charset val="134"/>
      </rPr>
      <t>六枝特区高铁南站旁</t>
    </r>
  </si>
  <si>
    <r>
      <rPr>
        <sz val="10"/>
        <rFont val="仿宋_GB2312"/>
        <charset val="134"/>
      </rPr>
      <t>贵州东福新能源汽车服务有限公司</t>
    </r>
  </si>
  <si>
    <r>
      <rPr>
        <sz val="10"/>
        <rFont val="仿宋_GB2312"/>
        <charset val="134"/>
      </rPr>
      <t>东福新能源充电站项目</t>
    </r>
  </si>
  <si>
    <r>
      <rPr>
        <sz val="10"/>
        <rFont val="仿宋_GB2312"/>
        <charset val="134"/>
      </rPr>
      <t>六枝特区交通路</t>
    </r>
    <r>
      <rPr>
        <sz val="10"/>
        <rFont val="Times New Roman"/>
        <charset val="134"/>
      </rPr>
      <t>524</t>
    </r>
    <r>
      <rPr>
        <sz val="10"/>
        <rFont val="仿宋_GB2312"/>
        <charset val="134"/>
      </rPr>
      <t>号</t>
    </r>
  </si>
  <si>
    <r>
      <rPr>
        <sz val="10"/>
        <rFont val="仿宋_GB2312"/>
        <charset val="134"/>
      </rPr>
      <t>申报奖补规模与项目备案规模不一致，项目备案规模</t>
    </r>
    <r>
      <rPr>
        <sz val="10"/>
        <rFont val="Times New Roman"/>
        <charset val="134"/>
      </rPr>
      <t>480</t>
    </r>
    <r>
      <rPr>
        <sz val="10"/>
        <rFont val="仿宋_GB2312"/>
        <charset val="134"/>
      </rPr>
      <t>千瓦</t>
    </r>
  </si>
  <si>
    <r>
      <rPr>
        <sz val="10"/>
        <rFont val="仿宋_GB2312"/>
        <charset val="134"/>
      </rPr>
      <t>贵州润诚新能源科技有限公司</t>
    </r>
  </si>
  <si>
    <r>
      <rPr>
        <sz val="10"/>
        <rFont val="仿宋_GB2312"/>
        <charset val="134"/>
      </rPr>
      <t>贵州润诚新能源科技有限公司充电站项目</t>
    </r>
  </si>
  <si>
    <r>
      <rPr>
        <sz val="10"/>
        <rFont val="仿宋_GB2312"/>
        <charset val="134"/>
      </rPr>
      <t>六枝特区银壶街道贵烟路平寨派出所对面、瑞兴银座小区旁</t>
    </r>
  </si>
  <si>
    <r>
      <rPr>
        <sz val="10"/>
        <rFont val="仿宋_GB2312"/>
        <charset val="134"/>
      </rPr>
      <t>贵州畅送能源技术发展有限公司</t>
    </r>
  </si>
  <si>
    <r>
      <rPr>
        <sz val="10"/>
        <rFont val="仿宋_GB2312"/>
        <charset val="134"/>
      </rPr>
      <t>贵州畅送能源技术发展有限公司充电基础设</t>
    </r>
    <r>
      <rPr>
        <sz val="10"/>
        <rFont val="Times New Roman"/>
        <charset val="134"/>
      </rPr>
      <t xml:space="preserve">
</t>
    </r>
    <r>
      <rPr>
        <sz val="10"/>
        <rFont val="仿宋_GB2312"/>
        <charset val="134"/>
      </rPr>
      <t>施项目</t>
    </r>
  </si>
  <si>
    <r>
      <rPr>
        <sz val="10"/>
        <rFont val="仿宋_GB2312"/>
        <charset val="134"/>
      </rPr>
      <t>六枝特区东苑小区</t>
    </r>
  </si>
  <si>
    <t>盘州市</t>
  </si>
  <si>
    <r>
      <rPr>
        <sz val="10"/>
        <rFont val="仿宋_GB2312"/>
        <charset val="134"/>
      </rPr>
      <t>贵州盘电新能源有限公司</t>
    </r>
  </si>
  <si>
    <r>
      <rPr>
        <sz val="10"/>
        <rFont val="仿宋_GB2312"/>
        <charset val="134"/>
      </rPr>
      <t>冠东豪城充电站</t>
    </r>
  </si>
  <si>
    <r>
      <rPr>
        <sz val="10"/>
        <rFont val="仿宋_GB2312"/>
        <charset val="134"/>
      </rPr>
      <t>盘州市亦资街道冠东豪城小区地下停车场</t>
    </r>
  </si>
  <si>
    <r>
      <rPr>
        <sz val="10"/>
        <rFont val="仿宋_GB2312"/>
        <charset val="134"/>
      </rPr>
      <t>金城明珠充电站</t>
    </r>
  </si>
  <si>
    <r>
      <rPr>
        <sz val="10"/>
        <rFont val="仿宋_GB2312"/>
        <charset val="134"/>
      </rPr>
      <t>盘州市红果街道金城明珠小区地下停车场</t>
    </r>
  </si>
  <si>
    <r>
      <rPr>
        <sz val="10"/>
        <rFont val="仿宋_GB2312"/>
        <charset val="134"/>
      </rPr>
      <t>盘州市昊森新能源科技有限公司</t>
    </r>
  </si>
  <si>
    <r>
      <rPr>
        <sz val="10"/>
        <rFont val="仿宋_GB2312"/>
        <charset val="134"/>
      </rPr>
      <t>峰景华庭充电站</t>
    </r>
  </si>
  <si>
    <r>
      <rPr>
        <sz val="10"/>
        <rFont val="仿宋_GB2312"/>
        <charset val="134"/>
      </rPr>
      <t>盘州市翰林街道峰景华庭小区旁停车场</t>
    </r>
  </si>
  <si>
    <r>
      <rPr>
        <sz val="10"/>
        <rFont val="仿宋_GB2312"/>
        <charset val="134"/>
      </rPr>
      <t>刘官服务区充电桩建设项目</t>
    </r>
  </si>
  <si>
    <r>
      <rPr>
        <sz val="10"/>
        <rFont val="仿宋_GB2312"/>
        <charset val="134"/>
      </rPr>
      <t>刘官服务区</t>
    </r>
  </si>
  <si>
    <t>水城区</t>
  </si>
  <si>
    <r>
      <rPr>
        <sz val="10"/>
        <rFont val="仿宋_GB2312"/>
        <charset val="134"/>
      </rPr>
      <t>六盘水市合盈延蓄新能源有限责任公司</t>
    </r>
  </si>
  <si>
    <r>
      <rPr>
        <sz val="10"/>
        <rFont val="仿宋_GB2312"/>
        <charset val="134"/>
      </rPr>
      <t>合盈瑞安充电换电站一体化项目</t>
    </r>
  </si>
  <si>
    <r>
      <rPr>
        <sz val="10"/>
        <rFont val="仿宋_GB2312"/>
        <charset val="134"/>
      </rPr>
      <t>水城区双水街道瑞安大道瑞安小区</t>
    </r>
    <r>
      <rPr>
        <sz val="10"/>
        <rFont val="Times New Roman"/>
        <charset val="134"/>
      </rPr>
      <t>B</t>
    </r>
    <r>
      <rPr>
        <sz val="10"/>
        <rFont val="仿宋_GB2312"/>
        <charset val="134"/>
      </rPr>
      <t>栋</t>
    </r>
    <r>
      <rPr>
        <sz val="10"/>
        <rFont val="Times New Roman"/>
        <charset val="134"/>
      </rPr>
      <t>1</t>
    </r>
    <r>
      <rPr>
        <sz val="10"/>
        <rFont val="仿宋_GB2312"/>
        <charset val="134"/>
      </rPr>
      <t>楼</t>
    </r>
  </si>
  <si>
    <r>
      <rPr>
        <sz val="10"/>
        <rFont val="仿宋_GB2312"/>
        <charset val="134"/>
      </rPr>
      <t>贵州金鸿物业管理服务有限公司</t>
    </r>
  </si>
  <si>
    <r>
      <rPr>
        <sz val="10"/>
        <rFont val="仿宋_GB2312"/>
        <charset val="134"/>
      </rPr>
      <t>明硐小区充电站项目</t>
    </r>
  </si>
  <si>
    <r>
      <rPr>
        <sz val="10"/>
        <rFont val="仿宋_GB2312"/>
        <charset val="134"/>
      </rPr>
      <t>水城区</t>
    </r>
    <r>
      <rPr>
        <sz val="10"/>
        <rFont val="Times New Roman"/>
        <charset val="134"/>
      </rPr>
      <t>2013</t>
    </r>
    <r>
      <rPr>
        <sz val="10"/>
        <rFont val="仿宋_GB2312"/>
        <charset val="134"/>
      </rPr>
      <t>明硐棚改小区楼前停车场</t>
    </r>
  </si>
  <si>
    <r>
      <rPr>
        <sz val="10"/>
        <rFont val="仿宋_GB2312"/>
        <charset val="134"/>
      </rPr>
      <t>中国石油天然气股份有限公司贵州六盘水销售分公司鑫源加油站</t>
    </r>
  </si>
  <si>
    <r>
      <rPr>
        <sz val="10"/>
        <rFont val="仿宋_GB2312"/>
        <charset val="134"/>
      </rPr>
      <t>中国石油天然气股份有限公司贵州六盘水销售分公司鑫源加油站充电站</t>
    </r>
  </si>
  <si>
    <r>
      <rPr>
        <sz val="10"/>
        <rFont val="仿宋_GB2312"/>
        <charset val="134"/>
      </rPr>
      <t>水城区双水街道水城大道水城供电局斜对面</t>
    </r>
  </si>
  <si>
    <r>
      <rPr>
        <sz val="10"/>
        <rFont val="仿宋_GB2312"/>
        <charset val="134"/>
      </rPr>
      <t>易鑫宝科技（水城）有限公司</t>
    </r>
  </si>
  <si>
    <r>
      <rPr>
        <sz val="10"/>
        <rFont val="仿宋_GB2312"/>
        <charset val="134"/>
      </rPr>
      <t>易鑫宝香山美域一期智能充电桩项目</t>
    </r>
  </si>
  <si>
    <r>
      <rPr>
        <sz val="10"/>
        <rFont val="仿宋_GB2312"/>
        <charset val="134"/>
      </rPr>
      <t>六盘水市水城区双水街道香山美域一期售楼部门口停车场</t>
    </r>
  </si>
  <si>
    <r>
      <rPr>
        <sz val="10"/>
        <rFont val="仿宋_GB2312"/>
        <charset val="134"/>
      </rPr>
      <t>中国石化销售股份有限公司贵州六盘水石油分公司</t>
    </r>
  </si>
  <si>
    <r>
      <rPr>
        <sz val="10"/>
        <rFont val="仿宋_GB2312"/>
        <charset val="134"/>
      </rPr>
      <t>发耳煤电加油站充电桩项目</t>
    </r>
  </si>
  <si>
    <r>
      <rPr>
        <sz val="10"/>
        <rFont val="仿宋_GB2312"/>
        <charset val="134"/>
      </rPr>
      <t>水城区发耳煤电加油站</t>
    </r>
  </si>
  <si>
    <r>
      <rPr>
        <sz val="10"/>
        <rFont val="仿宋_GB2312"/>
        <charset val="134"/>
      </rPr>
      <t>华沙加油站一站充电桩项目</t>
    </r>
  </si>
  <si>
    <r>
      <rPr>
        <sz val="10"/>
        <rFont val="仿宋_GB2312"/>
        <charset val="134"/>
      </rPr>
      <t>水城区华沙一加油站</t>
    </r>
  </si>
  <si>
    <r>
      <rPr>
        <sz val="10"/>
        <rFont val="仿宋_GB2312"/>
        <charset val="134"/>
      </rPr>
      <t>双水加油站充电桩项目</t>
    </r>
  </si>
  <si>
    <r>
      <rPr>
        <sz val="10"/>
        <rFont val="仿宋_GB2312"/>
        <charset val="134"/>
      </rPr>
      <t>水城区双水加油站</t>
    </r>
  </si>
  <si>
    <r>
      <rPr>
        <sz val="10"/>
        <rFont val="仿宋_GB2312"/>
        <charset val="134"/>
      </rPr>
      <t>水城黄家桥加油站充电桩项目</t>
    </r>
  </si>
  <si>
    <r>
      <rPr>
        <sz val="10"/>
        <rFont val="仿宋_GB2312"/>
        <charset val="134"/>
      </rPr>
      <t>水城区黄家桥加油站</t>
    </r>
  </si>
  <si>
    <r>
      <rPr>
        <sz val="10"/>
        <rFont val="仿宋_GB2312"/>
        <charset val="134"/>
      </rPr>
      <t>贵州省六盘水市水城区菁盈乡村投资发展有限责任公司</t>
    </r>
  </si>
  <si>
    <r>
      <rPr>
        <sz val="10"/>
        <rFont val="仿宋_GB2312"/>
        <charset val="134"/>
      </rPr>
      <t>水城区亿源充电桩项目（六盘水市水城区自然资源局）</t>
    </r>
  </si>
  <si>
    <r>
      <rPr>
        <sz val="10"/>
        <rFont val="仿宋_GB2312"/>
        <charset val="134"/>
      </rPr>
      <t>水城区自然资源局</t>
    </r>
  </si>
  <si>
    <r>
      <rPr>
        <sz val="10"/>
        <rFont val="仿宋_GB2312"/>
        <charset val="134"/>
      </rPr>
      <t>水城区亿源充电桩项目（水城区蟠龙镇一期）</t>
    </r>
  </si>
  <si>
    <r>
      <rPr>
        <sz val="10"/>
        <rFont val="仿宋_GB2312"/>
        <charset val="134"/>
      </rPr>
      <t>水城区蟠龙镇</t>
    </r>
  </si>
  <si>
    <r>
      <rPr>
        <sz val="10"/>
        <rFont val="仿宋_GB2312"/>
        <charset val="134"/>
      </rPr>
      <t>水城区亿源充电桩项目（水城区双水街道办一期）</t>
    </r>
  </si>
  <si>
    <r>
      <rPr>
        <sz val="10"/>
        <rFont val="仿宋_GB2312"/>
        <charset val="134"/>
      </rPr>
      <t>水城区双水街道办停车场</t>
    </r>
  </si>
  <si>
    <r>
      <rPr>
        <sz val="10"/>
        <rFont val="仿宋_GB2312"/>
        <charset val="134"/>
      </rPr>
      <t>水城区亿源充电桩项目（以朵街道办停车场一期）</t>
    </r>
  </si>
  <si>
    <r>
      <rPr>
        <sz val="10"/>
        <rFont val="仿宋_GB2312"/>
        <charset val="134"/>
      </rPr>
      <t>水城区以朵街道办停车场</t>
    </r>
  </si>
  <si>
    <r>
      <rPr>
        <sz val="10"/>
        <rFont val="仿宋_GB2312"/>
        <charset val="134"/>
      </rPr>
      <t>水城区亿源充电桩项目（以朵社区一期）</t>
    </r>
  </si>
  <si>
    <r>
      <rPr>
        <sz val="10"/>
        <rFont val="仿宋_GB2312"/>
        <charset val="134"/>
      </rPr>
      <t>水城区以朵社区停车场</t>
    </r>
  </si>
  <si>
    <t>钟山区</t>
  </si>
  <si>
    <r>
      <rPr>
        <sz val="10"/>
        <rFont val="仿宋_GB2312"/>
        <charset val="134"/>
      </rPr>
      <t>贵州易鑫宝科技有限公司</t>
    </r>
  </si>
  <si>
    <r>
      <rPr>
        <sz val="10"/>
        <rFont val="仿宋_GB2312"/>
        <charset val="134"/>
      </rPr>
      <t>钟山区易鑫宝城市智能智慧充电站项目名都广场智能充电站</t>
    </r>
  </si>
  <si>
    <r>
      <rPr>
        <sz val="10"/>
        <rFont val="仿宋_GB2312"/>
        <charset val="134"/>
      </rPr>
      <t>六盘水市钟山区荷泉街道钟山大道</t>
    </r>
    <r>
      <rPr>
        <sz val="10"/>
        <rFont val="Times New Roman"/>
        <charset val="134"/>
      </rPr>
      <t>752</t>
    </r>
    <r>
      <rPr>
        <sz val="10"/>
        <rFont val="仿宋_GB2312"/>
        <charset val="134"/>
      </rPr>
      <t>号名都广场</t>
    </r>
  </si>
  <si>
    <r>
      <rPr>
        <sz val="10"/>
        <rFont val="仿宋_GB2312"/>
        <charset val="134"/>
      </rPr>
      <t>钟山区易鑫宝城市智能智慧充电站项目景新花园智能充电站</t>
    </r>
  </si>
  <si>
    <r>
      <rPr>
        <sz val="10"/>
        <rFont val="仿宋_GB2312"/>
        <charset val="134"/>
      </rPr>
      <t>六盘水市钟山区凤凰街道政通路</t>
    </r>
    <r>
      <rPr>
        <sz val="10"/>
        <rFont val="Times New Roman"/>
        <charset val="134"/>
      </rPr>
      <t>156</t>
    </r>
    <r>
      <rPr>
        <sz val="10"/>
        <rFont val="仿宋_GB2312"/>
        <charset val="134"/>
      </rPr>
      <t>号景新花园公交站</t>
    </r>
  </si>
  <si>
    <r>
      <rPr>
        <sz val="10"/>
        <rFont val="仿宋_GB2312"/>
        <charset val="134"/>
      </rPr>
      <t>钟山区易鑫宝城市智能智慧充电站项目水果市场智能充电站</t>
    </r>
  </si>
  <si>
    <r>
      <rPr>
        <sz val="10"/>
        <rFont val="仿宋_GB2312"/>
        <charset val="134"/>
      </rPr>
      <t>六盘水市钟山区凤凰街道水西南路</t>
    </r>
    <r>
      <rPr>
        <sz val="10"/>
        <rFont val="Times New Roman"/>
        <charset val="134"/>
      </rPr>
      <t>340</t>
    </r>
    <r>
      <rPr>
        <sz val="10"/>
        <rFont val="仿宋_GB2312"/>
        <charset val="134"/>
      </rPr>
      <t>号（原老水果批发市场）</t>
    </r>
  </si>
  <si>
    <r>
      <rPr>
        <sz val="10"/>
        <rFont val="仿宋_GB2312"/>
        <charset val="134"/>
      </rPr>
      <t>钟山区易鑫宝城市智能智慧充电站项目大润发智能充电站</t>
    </r>
  </si>
  <si>
    <r>
      <rPr>
        <sz val="10"/>
        <rFont val="仿宋_GB2312"/>
        <charset val="134"/>
      </rPr>
      <t>六盘水市钟山区荷城街道钢城大道</t>
    </r>
    <r>
      <rPr>
        <sz val="10"/>
        <rFont val="Times New Roman"/>
        <charset val="134"/>
      </rPr>
      <t>44</t>
    </r>
    <r>
      <rPr>
        <sz val="10"/>
        <rFont val="仿宋_GB2312"/>
        <charset val="134"/>
      </rPr>
      <t>号（大润发超市地下停车场）</t>
    </r>
  </si>
  <si>
    <r>
      <rPr>
        <sz val="10"/>
        <rFont val="仿宋_GB2312"/>
        <charset val="134"/>
      </rPr>
      <t>易鑫宝钟山区智能智慧社区充电站项目欣欣花园智能充电站</t>
    </r>
  </si>
  <si>
    <r>
      <rPr>
        <sz val="10"/>
        <rFont val="仿宋_GB2312"/>
        <charset val="134"/>
      </rPr>
      <t>六盘水市钟山区人民东路</t>
    </r>
    <r>
      <rPr>
        <sz val="10"/>
        <rFont val="Times New Roman"/>
        <charset val="134"/>
      </rPr>
      <t>12</t>
    </r>
    <r>
      <rPr>
        <sz val="10"/>
        <rFont val="仿宋_GB2312"/>
        <charset val="134"/>
      </rPr>
      <t>号</t>
    </r>
  </si>
  <si>
    <r>
      <rPr>
        <sz val="10"/>
        <rFont val="仿宋_GB2312"/>
        <charset val="134"/>
      </rPr>
      <t>易鑫宝钟山区智能智慧社区充电站项目天人世纪城智能充电站</t>
    </r>
  </si>
  <si>
    <r>
      <rPr>
        <sz val="10"/>
        <rFont val="仿宋_GB2312"/>
        <charset val="134"/>
      </rPr>
      <t>六盘水市钟山区凤凰新区碧云路与龙井路交汇处天人世纪城</t>
    </r>
    <r>
      <rPr>
        <sz val="10"/>
        <rFont val="Times New Roman"/>
        <charset val="134"/>
      </rPr>
      <t>A</t>
    </r>
    <r>
      <rPr>
        <sz val="10"/>
        <rFont val="仿宋_GB2312"/>
        <charset val="134"/>
      </rPr>
      <t>段商业街</t>
    </r>
  </si>
  <si>
    <r>
      <rPr>
        <sz val="10"/>
        <rFont val="仿宋_GB2312"/>
        <charset val="134"/>
      </rPr>
      <t>钟山区华松加油站充电站</t>
    </r>
  </si>
  <si>
    <r>
      <rPr>
        <sz val="10"/>
        <rFont val="仿宋_GB2312"/>
        <charset val="134"/>
      </rPr>
      <t>六盘水市钟山区华松加油站</t>
    </r>
  </si>
  <si>
    <r>
      <rPr>
        <sz val="10"/>
        <rFont val="仿宋_GB2312"/>
        <charset val="134"/>
      </rPr>
      <t>钟山区水矿加油站充电站</t>
    </r>
  </si>
  <si>
    <r>
      <rPr>
        <sz val="10"/>
        <rFont val="仿宋_GB2312"/>
        <charset val="134"/>
      </rPr>
      <t>六盘水市钟山区水矿加油站</t>
    </r>
  </si>
  <si>
    <r>
      <rPr>
        <sz val="10"/>
        <rFont val="仿宋_GB2312"/>
        <charset val="134"/>
      </rPr>
      <t>钟山区金马加油站充电站</t>
    </r>
  </si>
  <si>
    <r>
      <rPr>
        <sz val="10"/>
        <rFont val="仿宋_GB2312"/>
        <charset val="134"/>
      </rPr>
      <t>六盘水市钟山区金马加油站</t>
    </r>
  </si>
  <si>
    <r>
      <rPr>
        <sz val="10"/>
        <rFont val="仿宋_GB2312"/>
        <charset val="134"/>
      </rPr>
      <t>钟山区德新加油站充电站</t>
    </r>
  </si>
  <si>
    <r>
      <rPr>
        <sz val="10"/>
        <rFont val="仿宋_GB2312"/>
        <charset val="134"/>
      </rPr>
      <t>六盘水市钟山区德新加油站</t>
    </r>
  </si>
  <si>
    <r>
      <rPr>
        <sz val="10"/>
        <rFont val="仿宋_GB2312"/>
        <charset val="134"/>
      </rPr>
      <t>钟山区清碧加油站充电站</t>
    </r>
  </si>
  <si>
    <r>
      <rPr>
        <sz val="10"/>
        <rFont val="仿宋_GB2312"/>
        <charset val="134"/>
      </rPr>
      <t>六盘水市钟山区清碧加油站</t>
    </r>
  </si>
  <si>
    <r>
      <rPr>
        <sz val="10"/>
        <rFont val="仿宋_GB2312"/>
        <charset val="134"/>
      </rPr>
      <t>中国石油天然气股份有限公司贵州六盘水销售分公司</t>
    </r>
  </si>
  <si>
    <r>
      <rPr>
        <sz val="10"/>
        <rFont val="仿宋_GB2312"/>
        <charset val="134"/>
      </rPr>
      <t>六盘水市钟山区中国石油天然气股份有限公司贵州六盘水销售分公司新生加油站充电站</t>
    </r>
  </si>
  <si>
    <r>
      <rPr>
        <sz val="10"/>
        <rFont val="仿宋_GB2312"/>
        <charset val="134"/>
      </rPr>
      <t>六盘水市钟山区老供电局前新生村</t>
    </r>
  </si>
  <si>
    <r>
      <rPr>
        <sz val="10"/>
        <rFont val="仿宋_GB2312"/>
        <charset val="134"/>
      </rPr>
      <t>贵州中和汽车销售有限公司</t>
    </r>
  </si>
  <si>
    <r>
      <rPr>
        <sz val="10"/>
        <rFont val="仿宋_GB2312"/>
        <charset val="134"/>
      </rPr>
      <t>六盘水万达中和新能源充电站</t>
    </r>
  </si>
  <si>
    <r>
      <rPr>
        <sz val="10"/>
        <rFont val="仿宋_GB2312"/>
        <charset val="134"/>
      </rPr>
      <t>六盘水市钟山区万达广场东北侧停车场</t>
    </r>
  </si>
  <si>
    <r>
      <rPr>
        <sz val="10"/>
        <rFont val="仿宋_GB2312"/>
        <charset val="134"/>
      </rPr>
      <t>六盘水振通汽车客运有限公司</t>
    </r>
  </si>
  <si>
    <r>
      <rPr>
        <sz val="10"/>
        <rFont val="仿宋_GB2312"/>
        <charset val="134"/>
      </rPr>
      <t>六盘水振通汽车客运充电站</t>
    </r>
  </si>
  <si>
    <r>
      <rPr>
        <sz val="10"/>
        <rFont val="仿宋_GB2312"/>
        <charset val="134"/>
      </rPr>
      <t>六盘水市钟山区龙城广场重庆银行旁停车场内</t>
    </r>
  </si>
  <si>
    <r>
      <rPr>
        <sz val="10"/>
        <rFont val="仿宋_GB2312"/>
        <charset val="134"/>
      </rPr>
      <t>贵州聚来电充电运营服务有限责任公司</t>
    </r>
  </si>
  <si>
    <r>
      <rPr>
        <sz val="10"/>
        <rFont val="仿宋_GB2312"/>
        <charset val="134"/>
      </rPr>
      <t>钟山区利民小区新能源汽车充电站</t>
    </r>
  </si>
  <si>
    <r>
      <rPr>
        <sz val="10"/>
        <rFont val="仿宋_GB2312"/>
        <charset val="134"/>
      </rPr>
      <t>六盘水市钟山区红桥西段利民小区</t>
    </r>
  </si>
  <si>
    <r>
      <rPr>
        <sz val="10"/>
        <rFont val="仿宋_GB2312"/>
        <charset val="134"/>
      </rPr>
      <t>六盘水市钟山区新能源汽车充电基础设施建设项目大湾充电站</t>
    </r>
  </si>
  <si>
    <r>
      <rPr>
        <sz val="10"/>
        <rFont val="仿宋_GB2312"/>
        <charset val="134"/>
      </rPr>
      <t>大湾镇圣世通源机动车检测有限公司停车场</t>
    </r>
    <r>
      <rPr>
        <sz val="10"/>
        <rFont val="Times New Roman"/>
        <charset val="134"/>
      </rPr>
      <t xml:space="preserve">
</t>
    </r>
  </si>
  <si>
    <r>
      <rPr>
        <sz val="10"/>
        <rFont val="仿宋_GB2312"/>
        <charset val="134"/>
      </rPr>
      <t>六盘水市公交瑞鑫商贸有限公司</t>
    </r>
  </si>
  <si>
    <r>
      <rPr>
        <sz val="10"/>
        <rFont val="仿宋_GB2312"/>
        <charset val="134"/>
      </rPr>
      <t>钟山区八一充电站（扩建）</t>
    </r>
  </si>
  <si>
    <r>
      <rPr>
        <sz val="10"/>
        <rFont val="仿宋_GB2312"/>
        <charset val="134"/>
      </rPr>
      <t>钟山区南环中路</t>
    </r>
    <r>
      <rPr>
        <sz val="10"/>
        <rFont val="Times New Roman"/>
        <charset val="134"/>
      </rPr>
      <t>5</t>
    </r>
    <r>
      <rPr>
        <sz val="10"/>
        <rFont val="仿宋_GB2312"/>
        <charset val="134"/>
      </rPr>
      <t>号停车场</t>
    </r>
  </si>
  <si>
    <t>六盘水市高新区</t>
  </si>
  <si>
    <r>
      <rPr>
        <sz val="10"/>
        <rFont val="仿宋_GB2312"/>
        <charset val="134"/>
      </rPr>
      <t>贵州黔城宜合商贸有限公司</t>
    </r>
  </si>
  <si>
    <r>
      <rPr>
        <sz val="10"/>
        <rFont val="仿宋_GB2312"/>
        <charset val="134"/>
      </rPr>
      <t>六盘水市高新区金果建材商业广场新能源电动车充电站</t>
    </r>
  </si>
  <si>
    <r>
      <rPr>
        <sz val="10"/>
        <rFont val="仿宋_GB2312"/>
        <charset val="134"/>
      </rPr>
      <t>六盘水市高新技术产业开发区金果建材商业广场</t>
    </r>
    <r>
      <rPr>
        <sz val="10"/>
        <rFont val="Times New Roman"/>
        <charset val="134"/>
      </rPr>
      <t>2#</t>
    </r>
    <r>
      <rPr>
        <sz val="10"/>
        <rFont val="仿宋_GB2312"/>
        <charset val="134"/>
      </rPr>
      <t>楼广场</t>
    </r>
  </si>
  <si>
    <r>
      <rPr>
        <sz val="10"/>
        <rFont val="仿宋_GB2312"/>
        <charset val="134"/>
      </rPr>
      <t>六盘水市公交瑞鑫商贸有限</t>
    </r>
    <r>
      <rPr>
        <sz val="10"/>
        <rFont val="Times New Roman"/>
        <charset val="134"/>
      </rPr>
      <t xml:space="preserve">
</t>
    </r>
    <r>
      <rPr>
        <sz val="10"/>
        <rFont val="仿宋_GB2312"/>
        <charset val="134"/>
      </rPr>
      <t>公司</t>
    </r>
  </si>
  <si>
    <r>
      <rPr>
        <sz val="10"/>
        <rFont val="仿宋_GB2312"/>
        <charset val="134"/>
      </rPr>
      <t>海关充电站（扩建</t>
    </r>
    <r>
      <rPr>
        <sz val="10"/>
        <rFont val="Times New Roman"/>
        <charset val="134"/>
      </rPr>
      <t xml:space="preserve"> </t>
    </r>
    <r>
      <rPr>
        <sz val="10"/>
        <rFont val="仿宋_GB2312"/>
        <charset val="134"/>
      </rPr>
      <t>）项目</t>
    </r>
  </si>
  <si>
    <r>
      <rPr>
        <sz val="10"/>
        <rFont val="仿宋_GB2312"/>
        <charset val="134"/>
      </rPr>
      <t>六盘水市高新技术产业开发区石桥物流园旧海关监管仓停车场</t>
    </r>
  </si>
  <si>
    <t>贵安新区</t>
  </si>
  <si>
    <r>
      <rPr>
        <sz val="10"/>
        <rFont val="仿宋_GB2312"/>
        <charset val="134"/>
      </rPr>
      <t>贵安云谷地下停车场充电桩</t>
    </r>
  </si>
  <si>
    <r>
      <rPr>
        <sz val="10"/>
        <rFont val="仿宋_GB2312"/>
        <charset val="134"/>
      </rPr>
      <t>贵州省贵安新区贵安云谷</t>
    </r>
    <r>
      <rPr>
        <sz val="10"/>
        <rFont val="Times New Roman"/>
        <charset val="134"/>
      </rPr>
      <t>A8-2</t>
    </r>
    <r>
      <rPr>
        <sz val="10"/>
        <rFont val="仿宋_GB2312"/>
        <charset val="134"/>
      </rPr>
      <t>栋负一楼停车场</t>
    </r>
  </si>
  <si>
    <r>
      <rPr>
        <sz val="10"/>
        <rFont val="仿宋_GB2312"/>
        <charset val="134"/>
      </rPr>
      <t>贵安新区北师大附中充电站</t>
    </r>
  </si>
  <si>
    <r>
      <rPr>
        <sz val="10"/>
        <rFont val="仿宋_GB2312"/>
        <charset val="134"/>
      </rPr>
      <t>北京师范大学贵安新区附属学校地下停车场</t>
    </r>
  </si>
  <si>
    <r>
      <rPr>
        <sz val="10"/>
        <rFont val="仿宋_GB2312"/>
        <charset val="134"/>
      </rPr>
      <t>贵州省实验中学（贵安校区）充电站</t>
    </r>
  </si>
  <si>
    <r>
      <rPr>
        <sz val="10"/>
        <rFont val="仿宋_GB2312"/>
        <charset val="134"/>
      </rPr>
      <t>贵州省实验中学内部部分停车场</t>
    </r>
  </si>
  <si>
    <r>
      <rPr>
        <sz val="10"/>
        <rFont val="仿宋_GB2312"/>
        <charset val="134"/>
      </rPr>
      <t>高峰镇高峰社区原足球停车场充电站</t>
    </r>
  </si>
  <si>
    <r>
      <rPr>
        <sz val="10"/>
        <rFont val="仿宋_GB2312"/>
        <charset val="134"/>
      </rPr>
      <t>高峰镇高峰社区原足球停车场</t>
    </r>
  </si>
  <si>
    <r>
      <rPr>
        <sz val="10"/>
        <rFont val="仿宋_GB2312"/>
        <charset val="134"/>
      </rPr>
      <t>高峰镇供电所充电站</t>
    </r>
  </si>
  <si>
    <r>
      <rPr>
        <sz val="10"/>
        <rFont val="仿宋_GB2312"/>
        <charset val="134"/>
      </rPr>
      <t>贵安新区高峰镇供电所充电站</t>
    </r>
  </si>
  <si>
    <r>
      <rPr>
        <sz val="10"/>
        <rFont val="仿宋_GB2312"/>
        <charset val="134"/>
      </rPr>
      <t>贵安新区湖潮乡中八村委充电站</t>
    </r>
  </si>
  <si>
    <r>
      <rPr>
        <sz val="10"/>
        <rFont val="仿宋_GB2312"/>
        <charset val="134"/>
      </rPr>
      <t>贵安新区湖潮乡中八村委停车场</t>
    </r>
  </si>
  <si>
    <r>
      <rPr>
        <sz val="10"/>
        <rFont val="仿宋_GB2312"/>
        <charset val="134"/>
      </rPr>
      <t>贵安新区湖潮乡月亮湖充电站</t>
    </r>
  </si>
  <si>
    <r>
      <rPr>
        <sz val="10"/>
        <rFont val="仿宋_GB2312"/>
        <charset val="134"/>
      </rPr>
      <t>贵安新区湖潮乡汤庄村委月亮湖停车场</t>
    </r>
  </si>
  <si>
    <r>
      <rPr>
        <sz val="10"/>
        <rFont val="仿宋_GB2312"/>
        <charset val="134"/>
      </rPr>
      <t>贵州省羊艾监狱充电站</t>
    </r>
  </si>
  <si>
    <r>
      <rPr>
        <sz val="10"/>
        <rFont val="仿宋_GB2312"/>
        <charset val="134"/>
      </rPr>
      <t>贵州省贵安新区湖潮乡羊艾监狱行政办公楼工会门口</t>
    </r>
  </si>
  <si>
    <r>
      <rPr>
        <sz val="10"/>
        <rFont val="仿宋_GB2312"/>
        <charset val="134"/>
      </rPr>
      <t>贵州卓邦能源科技有限公司</t>
    </r>
  </si>
  <si>
    <r>
      <rPr>
        <sz val="10"/>
        <rFont val="仿宋_GB2312"/>
        <charset val="134"/>
      </rPr>
      <t>贵安新区北斗湾开元酒店配套电动汽车充电基础设施项目</t>
    </r>
  </si>
  <si>
    <r>
      <rPr>
        <sz val="10"/>
        <rFont val="仿宋_GB2312"/>
        <charset val="134"/>
      </rPr>
      <t>贵安新区党武镇北斗湾开元酒店会议中心地面停车场北侧</t>
    </r>
  </si>
  <si>
    <r>
      <rPr>
        <sz val="10"/>
        <rFont val="仿宋_GB2312"/>
        <charset val="134"/>
      </rPr>
      <t>贵安新区综合体三商业广场配套电动汽车充电基础设施项目</t>
    </r>
  </si>
  <si>
    <r>
      <rPr>
        <sz val="10"/>
        <rFont val="仿宋_GB2312"/>
        <charset val="134"/>
      </rPr>
      <t>贵安新区清安大道与数谷大道交口西北象限</t>
    </r>
    <r>
      <rPr>
        <sz val="10"/>
        <rFont val="Times New Roman"/>
        <charset val="134"/>
      </rPr>
      <t>-</t>
    </r>
    <r>
      <rPr>
        <sz val="10"/>
        <rFont val="仿宋_GB2312"/>
        <charset val="134"/>
      </rPr>
      <t>置悦城贵安馨苑商业广场地面入口处</t>
    </r>
  </si>
  <si>
    <r>
      <rPr>
        <sz val="10"/>
        <rFont val="仿宋_GB2312"/>
        <charset val="134"/>
      </rPr>
      <t>贵安新区数字经济产业园多彩贵州酒店充电站（扩建）</t>
    </r>
  </si>
  <si>
    <r>
      <rPr>
        <sz val="10"/>
        <rFont val="仿宋_GB2312"/>
        <charset val="134"/>
      </rPr>
      <t>贵安新区党武街道思孟路多彩贵州酒店地面停车场及地下停车场</t>
    </r>
  </si>
  <si>
    <r>
      <rPr>
        <sz val="10"/>
        <rFont val="仿宋_GB2312"/>
        <charset val="134"/>
      </rPr>
      <t>贵安新区数字经济产业园地下停车场充电站</t>
    </r>
  </si>
  <si>
    <r>
      <rPr>
        <sz val="10"/>
        <rFont val="仿宋_GB2312"/>
        <charset val="134"/>
      </rPr>
      <t>贵安新区党武街道思孟路数字经济产业园地下停车场进门直行</t>
    </r>
    <r>
      <rPr>
        <sz val="10"/>
        <rFont val="Times New Roman"/>
        <charset val="134"/>
      </rPr>
      <t>50</t>
    </r>
    <r>
      <rPr>
        <sz val="10"/>
        <rFont val="仿宋_GB2312"/>
        <charset val="134"/>
      </rPr>
      <t>米处</t>
    </r>
  </si>
  <si>
    <t>遵义市</t>
  </si>
  <si>
    <t>汇川区</t>
  </si>
  <si>
    <r>
      <rPr>
        <sz val="10"/>
        <rFont val="仿宋_GB2312"/>
        <charset val="134"/>
      </rPr>
      <t>遵义特来电新能源有限公司</t>
    </r>
  </si>
  <si>
    <r>
      <rPr>
        <sz val="10"/>
        <rFont val="仿宋_GB2312"/>
        <charset val="134"/>
      </rPr>
      <t>汇川区上海路街道凤凰大酒店特来电充电站项目</t>
    </r>
  </si>
  <si>
    <r>
      <rPr>
        <sz val="10"/>
        <rFont val="仿宋_GB2312"/>
        <charset val="134"/>
      </rPr>
      <t>贵州省遵义市汇川区上海路浩鑫风岭花园</t>
    </r>
    <r>
      <rPr>
        <sz val="10"/>
        <rFont val="Times New Roman"/>
        <charset val="134"/>
      </rPr>
      <t>1</t>
    </r>
    <r>
      <rPr>
        <sz val="10"/>
        <rFont val="仿宋_GB2312"/>
        <charset val="134"/>
      </rPr>
      <t>栋</t>
    </r>
  </si>
  <si>
    <r>
      <rPr>
        <sz val="10"/>
        <rFont val="仿宋_GB2312"/>
        <charset val="134"/>
      </rPr>
      <t>汇川区板桥镇娄山关游客服务中心特来电充电站项目</t>
    </r>
  </si>
  <si>
    <r>
      <rPr>
        <sz val="10"/>
        <rFont val="仿宋_GB2312"/>
        <charset val="134"/>
      </rPr>
      <t>贵州省遵义市汇川区板桥镇娄山关游客服务中心停车场</t>
    </r>
  </si>
  <si>
    <r>
      <rPr>
        <sz val="10"/>
        <rFont val="仿宋_GB2312"/>
        <charset val="134"/>
      </rPr>
      <t>遵义市汇川区特来电遵义高坪客运站充电站</t>
    </r>
  </si>
  <si>
    <r>
      <rPr>
        <sz val="10"/>
        <rFont val="仿宋_GB2312"/>
        <charset val="134"/>
      </rPr>
      <t>汇川区</t>
    </r>
    <r>
      <rPr>
        <sz val="10"/>
        <rFont val="Times New Roman"/>
        <charset val="134"/>
      </rPr>
      <t>210</t>
    </r>
    <r>
      <rPr>
        <sz val="10"/>
        <rFont val="仿宋_GB2312"/>
        <charset val="134"/>
      </rPr>
      <t>国道附近路高坪街道客车站地面停车场，车位编号</t>
    </r>
    <r>
      <rPr>
        <sz val="10"/>
        <rFont val="Times New Roman"/>
        <charset val="134"/>
      </rPr>
      <t>01</t>
    </r>
    <r>
      <rPr>
        <sz val="10"/>
        <rFont val="仿宋_GB2312"/>
        <charset val="134"/>
      </rPr>
      <t>号至</t>
    </r>
    <r>
      <rPr>
        <sz val="10"/>
        <rFont val="Times New Roman"/>
        <charset val="134"/>
      </rPr>
      <t>12</t>
    </r>
    <r>
      <rPr>
        <sz val="10"/>
        <rFont val="仿宋_GB2312"/>
        <charset val="134"/>
      </rPr>
      <t>号</t>
    </r>
  </si>
  <si>
    <r>
      <rPr>
        <sz val="10"/>
        <rFont val="仿宋_GB2312"/>
        <charset val="134"/>
      </rPr>
      <t>遵义市汇川区特来电遵义汇川人民法院充电站</t>
    </r>
  </si>
  <si>
    <r>
      <rPr>
        <sz val="10"/>
        <rFont val="仿宋_GB2312"/>
        <charset val="134"/>
      </rPr>
      <t>汇川区董公寺街道汇川大道汇川区人民法院停车场</t>
    </r>
  </si>
  <si>
    <r>
      <rPr>
        <sz val="10"/>
        <rFont val="仿宋_GB2312"/>
        <charset val="134"/>
      </rPr>
      <t>汇川区珠海路大世界特来电充电桩项目</t>
    </r>
  </si>
  <si>
    <r>
      <rPr>
        <sz val="10"/>
        <rFont val="仿宋_GB2312"/>
        <charset val="134"/>
      </rPr>
      <t>汇川区珠海路</t>
    </r>
    <r>
      <rPr>
        <sz val="10"/>
        <rFont val="Times New Roman"/>
        <charset val="134"/>
      </rPr>
      <t>1</t>
    </r>
    <r>
      <rPr>
        <sz val="10"/>
        <rFont val="仿宋_GB2312"/>
        <charset val="134"/>
      </rPr>
      <t>号遵义大世界酒店地下停车场第</t>
    </r>
    <r>
      <rPr>
        <sz val="10"/>
        <rFont val="Times New Roman"/>
        <charset val="134"/>
      </rPr>
      <t>01-06</t>
    </r>
    <r>
      <rPr>
        <sz val="10"/>
        <rFont val="仿宋_GB2312"/>
        <charset val="134"/>
      </rPr>
      <t>号车位</t>
    </r>
  </si>
  <si>
    <r>
      <rPr>
        <sz val="10"/>
        <rFont val="仿宋_GB2312"/>
        <charset val="134"/>
      </rPr>
      <t>遵义市汇川区特来电遵义航天小区充电站</t>
    </r>
  </si>
  <si>
    <r>
      <rPr>
        <sz val="10"/>
        <rFont val="仿宋_GB2312"/>
        <charset val="134"/>
      </rPr>
      <t>贵州省遵义市汇川区大连路街道航天小区停车场内</t>
    </r>
  </si>
  <si>
    <r>
      <rPr>
        <sz val="10"/>
        <rFont val="仿宋_GB2312"/>
        <charset val="134"/>
      </rPr>
      <t>遵义市汇川区特来电遵义松林客运站充电站</t>
    </r>
  </si>
  <si>
    <r>
      <rPr>
        <sz val="10"/>
        <rFont val="仿宋_GB2312"/>
        <charset val="134"/>
      </rPr>
      <t>遵义市汇川区松林镇</t>
    </r>
    <r>
      <rPr>
        <sz val="10"/>
        <rFont val="Times New Roman"/>
        <charset val="134"/>
      </rPr>
      <t>301</t>
    </r>
    <r>
      <rPr>
        <sz val="10"/>
        <rFont val="仿宋_GB2312"/>
        <charset val="134"/>
      </rPr>
      <t>县道附近松林镇松林客运站地面停车场</t>
    </r>
  </si>
  <si>
    <r>
      <rPr>
        <sz val="10"/>
        <rFont val="仿宋_GB2312"/>
        <charset val="134"/>
      </rPr>
      <t>贵州快电云新能源科技有限公司</t>
    </r>
  </si>
  <si>
    <r>
      <rPr>
        <sz val="10"/>
        <rFont val="仿宋_GB2312"/>
        <charset val="134"/>
      </rPr>
      <t>遵义汇川区梦想城充电站</t>
    </r>
  </si>
  <si>
    <r>
      <rPr>
        <sz val="10"/>
        <rFont val="仿宋_GB2312"/>
        <charset val="134"/>
      </rPr>
      <t>贵州省遵义市汇川区梦想城复兴大道旁</t>
    </r>
  </si>
  <si>
    <r>
      <rPr>
        <sz val="10"/>
        <rFont val="仿宋_GB2312"/>
        <charset val="134"/>
      </rPr>
      <t>贵州云谷新能源汽车租赁服务有限公司</t>
    </r>
  </si>
  <si>
    <r>
      <rPr>
        <sz val="10"/>
        <rFont val="仿宋_GB2312"/>
        <charset val="134"/>
      </rPr>
      <t>遵义市汇川区泥桥汇电鑫充电站</t>
    </r>
  </si>
  <si>
    <r>
      <rPr>
        <sz val="10"/>
        <rFont val="仿宋_GB2312"/>
        <charset val="134"/>
      </rPr>
      <t>遵义市汇川区秦皇岛路和西安路交叉口</t>
    </r>
  </si>
  <si>
    <r>
      <rPr>
        <sz val="10"/>
        <rFont val="仿宋_GB2312"/>
        <charset val="134"/>
      </rPr>
      <t>遵义市汇川区高桥客运站充电站</t>
    </r>
  </si>
  <si>
    <r>
      <rPr>
        <sz val="10"/>
        <rFont val="仿宋_GB2312"/>
        <charset val="134"/>
      </rPr>
      <t>遵义市汇川区高桥客运站地面停车场</t>
    </r>
  </si>
  <si>
    <r>
      <rPr>
        <sz val="10"/>
        <rFont val="仿宋_GB2312"/>
        <charset val="134"/>
      </rPr>
      <t>遵义市汇川区天津路天仪厂云谷充电站</t>
    </r>
  </si>
  <si>
    <r>
      <rPr>
        <sz val="10"/>
        <rFont val="仿宋_GB2312"/>
        <charset val="134"/>
      </rPr>
      <t>汇川区天津路天仪厂综合执法支队旁露天停车场</t>
    </r>
  </si>
  <si>
    <r>
      <rPr>
        <sz val="10"/>
        <rFont val="仿宋_GB2312"/>
        <charset val="134"/>
      </rPr>
      <t>遵义市汇川区泰升祥酒店云谷充电站</t>
    </r>
  </si>
  <si>
    <r>
      <rPr>
        <sz val="10"/>
        <rFont val="仿宋_GB2312"/>
        <charset val="134"/>
      </rPr>
      <t>遵义市汇川区汇川大道飞洋天地</t>
    </r>
    <r>
      <rPr>
        <sz val="10"/>
        <rFont val="Times New Roman"/>
        <charset val="134"/>
      </rPr>
      <t>1</t>
    </r>
    <r>
      <rPr>
        <sz val="10"/>
        <rFont val="仿宋_GB2312"/>
        <charset val="134"/>
      </rPr>
      <t>号楼泰升祥酒店地面停车场</t>
    </r>
  </si>
  <si>
    <r>
      <rPr>
        <sz val="10"/>
        <rFont val="仿宋_GB2312"/>
        <charset val="134"/>
      </rPr>
      <t>遵义市汇川区长沙路遵医花园充电站</t>
    </r>
  </si>
  <si>
    <r>
      <rPr>
        <sz val="10"/>
        <rFont val="仿宋_GB2312"/>
        <charset val="134"/>
      </rPr>
      <t>长沙路遵医花园北面地面停车场</t>
    </r>
  </si>
  <si>
    <r>
      <rPr>
        <sz val="10"/>
        <rFont val="仿宋_GB2312"/>
        <charset val="134"/>
      </rPr>
      <t>现场核查表意见：管理制度不健全，且存在安全隐患。</t>
    </r>
  </si>
  <si>
    <r>
      <rPr>
        <sz val="10"/>
        <rFont val="仿宋_GB2312"/>
        <charset val="134"/>
      </rPr>
      <t>遵义市汇川区重庆路黔元充电站</t>
    </r>
  </si>
  <si>
    <r>
      <rPr>
        <sz val="10"/>
        <rFont val="仿宋_GB2312"/>
        <charset val="134"/>
      </rPr>
      <t>重庆路右侧</t>
    </r>
    <r>
      <rPr>
        <sz val="10"/>
        <rFont val="Times New Roman"/>
        <charset val="134"/>
      </rPr>
      <t>38</t>
    </r>
    <r>
      <rPr>
        <sz val="10"/>
        <rFont val="仿宋_GB2312"/>
        <charset val="134"/>
      </rPr>
      <t>号地面停车场</t>
    </r>
  </si>
  <si>
    <r>
      <rPr>
        <sz val="10"/>
        <rFont val="仿宋_GB2312"/>
        <charset val="134"/>
      </rPr>
      <t>遵义奥动新能源科技有限公司</t>
    </r>
  </si>
  <si>
    <r>
      <rPr>
        <sz val="10"/>
        <rFont val="仿宋_GB2312"/>
        <charset val="134"/>
      </rPr>
      <t>遵义市汇川区南京路汇川体育馆换电站</t>
    </r>
  </si>
  <si>
    <r>
      <rPr>
        <sz val="10"/>
        <rFont val="仿宋_GB2312"/>
        <charset val="134"/>
      </rPr>
      <t>汇川区南京路汇川体育馆范围内</t>
    </r>
  </si>
  <si>
    <r>
      <rPr>
        <sz val="10"/>
        <rFont val="仿宋_GB2312"/>
        <charset val="134"/>
      </rPr>
      <t>渝筑高速团泽服务区充电站</t>
    </r>
  </si>
  <si>
    <r>
      <rPr>
        <sz val="10"/>
        <rFont val="仿宋_GB2312"/>
        <charset val="134"/>
      </rPr>
      <t>申报奖补规模与接入平台规模不一致，接入平台规模</t>
    </r>
    <r>
      <rPr>
        <sz val="10"/>
        <rFont val="Times New Roman"/>
        <charset val="134"/>
      </rPr>
      <t>8</t>
    </r>
    <r>
      <rPr>
        <sz val="10"/>
        <rFont val="仿宋_GB2312"/>
        <charset val="134"/>
      </rPr>
      <t>台</t>
    </r>
    <r>
      <rPr>
        <sz val="10"/>
        <rFont val="Times New Roman"/>
        <charset val="134"/>
      </rPr>
      <t>50</t>
    </r>
    <r>
      <rPr>
        <sz val="10"/>
        <rFont val="仿宋_GB2312"/>
        <charset val="134"/>
      </rPr>
      <t>千瓦</t>
    </r>
  </si>
  <si>
    <t>第二批拨付</t>
  </si>
  <si>
    <r>
      <rPr>
        <sz val="10"/>
        <rFont val="仿宋_GB2312"/>
        <charset val="134"/>
      </rPr>
      <t>贵州雪谷新能源科技有限公司</t>
    </r>
  </si>
  <si>
    <r>
      <rPr>
        <sz val="10"/>
        <rFont val="仿宋_GB2312"/>
        <charset val="134"/>
      </rPr>
      <t>汇川区遵义古城雪谷充电站</t>
    </r>
  </si>
  <si>
    <r>
      <rPr>
        <sz val="10"/>
        <rFont val="仿宋_GB2312"/>
        <charset val="134"/>
      </rPr>
      <t>遵义市汇川大道遵义古城</t>
    </r>
  </si>
  <si>
    <r>
      <rPr>
        <sz val="10"/>
        <rFont val="仿宋_GB2312"/>
        <charset val="134"/>
      </rPr>
      <t>遵义航中雪谷充电站</t>
    </r>
  </si>
  <si>
    <r>
      <rPr>
        <sz val="10"/>
        <rFont val="仿宋_GB2312"/>
        <charset val="134"/>
      </rPr>
      <t>红河北路与金科集美东方二期交界处</t>
    </r>
  </si>
  <si>
    <r>
      <rPr>
        <sz val="10"/>
        <rFont val="仿宋_GB2312"/>
        <charset val="134"/>
      </rPr>
      <t>贵州启电新能源科技有限公司</t>
    </r>
  </si>
  <si>
    <r>
      <rPr>
        <sz val="10"/>
        <rFont val="仿宋_GB2312"/>
        <charset val="134"/>
      </rPr>
      <t>遵义市汇川区大连办启电新能源充电站项目</t>
    </r>
  </si>
  <si>
    <r>
      <rPr>
        <sz val="10"/>
        <rFont val="仿宋_GB2312"/>
        <charset val="134"/>
      </rPr>
      <t>汇川区大连办银杉路</t>
    </r>
  </si>
  <si>
    <r>
      <rPr>
        <sz val="10"/>
        <rFont val="仿宋_GB2312"/>
        <charset val="134"/>
      </rPr>
      <t>现场核查表意见：管理制度不完善</t>
    </r>
  </si>
  <si>
    <r>
      <rPr>
        <sz val="10"/>
        <rFont val="仿宋_GB2312"/>
        <charset val="134"/>
      </rPr>
      <t>汇川区福州路易电充电站</t>
    </r>
  </si>
  <si>
    <r>
      <rPr>
        <sz val="10"/>
        <rFont val="仿宋_GB2312"/>
        <charset val="134"/>
      </rPr>
      <t>遵义市汇川区福州路桑提亚纳</t>
    </r>
    <r>
      <rPr>
        <sz val="10"/>
        <rFont val="Times New Roman"/>
        <charset val="134"/>
      </rPr>
      <t>7</t>
    </r>
    <r>
      <rPr>
        <sz val="10"/>
        <rFont val="仿宋_GB2312"/>
        <charset val="134"/>
      </rPr>
      <t>号楼</t>
    </r>
    <r>
      <rPr>
        <sz val="10"/>
        <rFont val="Times New Roman"/>
        <charset val="134"/>
      </rPr>
      <t>1</t>
    </r>
    <r>
      <rPr>
        <sz val="10"/>
        <rFont val="仿宋_GB2312"/>
        <charset val="134"/>
      </rPr>
      <t>层</t>
    </r>
  </si>
  <si>
    <r>
      <rPr>
        <sz val="10"/>
        <rFont val="仿宋_GB2312"/>
        <charset val="134"/>
      </rPr>
      <t>遵义能汇新能源发展有限公司</t>
    </r>
  </si>
  <si>
    <r>
      <rPr>
        <sz val="10"/>
        <rFont val="仿宋_GB2312"/>
        <charset val="134"/>
      </rPr>
      <t>遵义市汇川区建国社区充电站建设项目</t>
    </r>
  </si>
  <si>
    <r>
      <rPr>
        <sz val="10"/>
        <rFont val="仿宋_GB2312"/>
        <charset val="134"/>
      </rPr>
      <t>遵义市汇川区建国社区屹桐花卉市场内</t>
    </r>
  </si>
  <si>
    <t>新蒲新区</t>
  </si>
  <si>
    <r>
      <rPr>
        <sz val="10"/>
        <rFont val="仿宋_GB2312"/>
        <charset val="134"/>
      </rPr>
      <t>遵义市新能源汽车充电站（一期）（遵义市奥体中心站）</t>
    </r>
  </si>
  <si>
    <r>
      <rPr>
        <sz val="10"/>
        <rFont val="仿宋_GB2312"/>
        <charset val="134"/>
      </rPr>
      <t>遵义市奥体中心东北门地面停车场</t>
    </r>
  </si>
  <si>
    <r>
      <rPr>
        <sz val="10"/>
        <rFont val="仿宋_GB2312"/>
        <charset val="134"/>
      </rPr>
      <t>遵义市新能源汽车充电站（一期）（遵义市第四人民医院（新蒲新区）站）</t>
    </r>
  </si>
  <si>
    <r>
      <rPr>
        <sz val="10"/>
        <rFont val="仿宋_GB2312"/>
        <charset val="134"/>
      </rPr>
      <t>遵义市新蒲新区虾子镇遵义市第四人民医院地面停车场</t>
    </r>
  </si>
  <si>
    <r>
      <rPr>
        <sz val="10"/>
        <rFont val="仿宋_GB2312"/>
        <charset val="134"/>
      </rPr>
      <t>贵州联电新能源科技有限公司</t>
    </r>
  </si>
  <si>
    <r>
      <rPr>
        <sz val="10"/>
        <rFont val="仿宋_GB2312"/>
        <charset val="134"/>
      </rPr>
      <t>联电幸福家园充电站建设项目</t>
    </r>
  </si>
  <si>
    <r>
      <rPr>
        <sz val="10"/>
        <rFont val="仿宋_GB2312"/>
        <charset val="134"/>
      </rPr>
      <t>幸福家园</t>
    </r>
    <r>
      <rPr>
        <sz val="10"/>
        <rFont val="Times New Roman"/>
        <charset val="134"/>
      </rPr>
      <t>37</t>
    </r>
    <r>
      <rPr>
        <sz val="10"/>
        <rFont val="仿宋_GB2312"/>
        <charset val="134"/>
      </rPr>
      <t>栋临街商铺车位</t>
    </r>
  </si>
  <si>
    <r>
      <rPr>
        <sz val="10"/>
        <rFont val="仿宋_GB2312"/>
        <charset val="134"/>
      </rPr>
      <t>联电大学城平安街汽车充电站建设项目</t>
    </r>
  </si>
  <si>
    <r>
      <rPr>
        <sz val="10"/>
        <rFont val="仿宋_GB2312"/>
        <charset val="134"/>
      </rPr>
      <t>平安大道平安街商业停车场</t>
    </r>
  </si>
  <si>
    <r>
      <rPr>
        <sz val="10"/>
        <rFont val="仿宋_GB2312"/>
        <charset val="134"/>
      </rPr>
      <t>遵义鑫欣能源有限责任公司</t>
    </r>
  </si>
  <si>
    <r>
      <rPr>
        <sz val="10"/>
        <rFont val="仿宋_GB2312"/>
        <charset val="134"/>
      </rPr>
      <t>遵义市新蒲新区管委会充电站</t>
    </r>
  </si>
  <si>
    <r>
      <rPr>
        <sz val="10"/>
        <rFont val="仿宋_GB2312"/>
        <charset val="134"/>
      </rPr>
      <t>遵义市新蒲新区管理委员会地面停车场</t>
    </r>
  </si>
  <si>
    <r>
      <rPr>
        <sz val="10"/>
        <rFont val="仿宋_GB2312"/>
        <charset val="134"/>
      </rPr>
      <t>遵义市新蒲新区娄山路充电站</t>
    </r>
  </si>
  <si>
    <r>
      <rPr>
        <sz val="10"/>
        <rFont val="仿宋_GB2312"/>
        <charset val="134"/>
      </rPr>
      <t>遵义市新蒲新区娄山路停车场</t>
    </r>
  </si>
  <si>
    <r>
      <rPr>
        <sz val="10"/>
        <rFont val="仿宋_GB2312"/>
        <charset val="134"/>
      </rPr>
      <t>遵义市麦禾新能源科技有限公司</t>
    </r>
  </si>
  <si>
    <r>
      <rPr>
        <sz val="10"/>
        <rFont val="仿宋_GB2312"/>
        <charset val="134"/>
      </rPr>
      <t>平庄花园汽车充电桩</t>
    </r>
  </si>
  <si>
    <r>
      <rPr>
        <sz val="10"/>
        <rFont val="仿宋_GB2312"/>
        <charset val="134"/>
      </rPr>
      <t>遵义市新蒲新区平庄花园</t>
    </r>
    <r>
      <rPr>
        <sz val="10"/>
        <rFont val="Times New Roman"/>
        <charset val="134"/>
      </rPr>
      <t>6</t>
    </r>
    <r>
      <rPr>
        <sz val="10"/>
        <rFont val="仿宋_GB2312"/>
        <charset val="134"/>
      </rPr>
      <t>号停车场</t>
    </r>
  </si>
  <si>
    <r>
      <rPr>
        <sz val="10"/>
        <rFont val="仿宋_GB2312"/>
        <charset val="134"/>
      </rPr>
      <t>遵义市麦禾新能源科技有限公司云门囤景区充电桩</t>
    </r>
  </si>
  <si>
    <r>
      <rPr>
        <sz val="10"/>
        <rFont val="仿宋_GB2312"/>
        <charset val="134"/>
      </rPr>
      <t>遵义市新蒲新区三渡镇花桥村</t>
    </r>
  </si>
  <si>
    <r>
      <rPr>
        <sz val="10"/>
        <rFont val="仿宋_GB2312"/>
        <charset val="134"/>
      </rPr>
      <t>虾子启电充电站</t>
    </r>
  </si>
  <si>
    <r>
      <rPr>
        <sz val="10"/>
        <rFont val="仿宋_GB2312"/>
        <charset val="134"/>
      </rPr>
      <t>贵州省遵义市新蒲新区虾子镇航宇华府</t>
    </r>
  </si>
  <si>
    <r>
      <rPr>
        <sz val="10"/>
        <rFont val="仿宋_GB2312"/>
        <charset val="134"/>
      </rPr>
      <t>虾子启电充电站二期</t>
    </r>
  </si>
  <si>
    <r>
      <rPr>
        <sz val="10"/>
        <rFont val="仿宋_GB2312"/>
        <charset val="134"/>
      </rPr>
      <t>特来电遵义幸福家园充电站</t>
    </r>
  </si>
  <si>
    <r>
      <rPr>
        <sz val="10"/>
        <rFont val="仿宋_GB2312"/>
        <charset val="134"/>
      </rPr>
      <t>新蒲新区播州大道幸福家园临街停车场</t>
    </r>
  </si>
  <si>
    <r>
      <rPr>
        <sz val="10"/>
        <rFont val="仿宋_GB2312"/>
        <charset val="134"/>
      </rPr>
      <t>特来电遵义嘉汇汽车广场充电站</t>
    </r>
  </si>
  <si>
    <r>
      <rPr>
        <sz val="10"/>
        <rFont val="仿宋_GB2312"/>
        <charset val="134"/>
      </rPr>
      <t>贵州省遵义市新蒲新区新龙大道嘉汇汽车广场楼后地面停车场</t>
    </r>
  </si>
  <si>
    <r>
      <rPr>
        <sz val="10"/>
        <rFont val="仿宋_GB2312"/>
        <charset val="134"/>
      </rPr>
      <t>特来电遵义市新蒲中学充电站</t>
    </r>
  </si>
  <si>
    <r>
      <rPr>
        <sz val="10"/>
        <rFont val="仿宋_GB2312"/>
        <charset val="134"/>
      </rPr>
      <t>遵义市新蒲新区遵义市新蒲中学校内地面停车场</t>
    </r>
  </si>
  <si>
    <r>
      <rPr>
        <sz val="10"/>
        <rFont val="仿宋_GB2312"/>
        <charset val="134"/>
      </rPr>
      <t>特来电遵义一品养尊酒店充电站</t>
    </r>
  </si>
  <si>
    <r>
      <rPr>
        <sz val="10"/>
        <rFont val="仿宋_GB2312"/>
        <charset val="134"/>
      </rPr>
      <t>新蒲新区新蒲街道遵义一品养尊酒店地下停车场</t>
    </r>
    <r>
      <rPr>
        <sz val="10"/>
        <rFont val="Times New Roman"/>
        <charset val="134"/>
      </rPr>
      <t>102-107</t>
    </r>
    <r>
      <rPr>
        <sz val="10"/>
        <rFont val="仿宋_GB2312"/>
        <charset val="134"/>
      </rPr>
      <t>号车位</t>
    </r>
  </si>
  <si>
    <r>
      <rPr>
        <sz val="10"/>
        <rFont val="仿宋_GB2312"/>
        <charset val="134"/>
      </rPr>
      <t>贵州威亘新能源科技发展有限公司</t>
    </r>
  </si>
  <si>
    <r>
      <rPr>
        <sz val="10"/>
        <rFont val="仿宋_GB2312"/>
        <charset val="134"/>
      </rPr>
      <t>威亘新蒲新区众鑫汇充电站</t>
    </r>
  </si>
  <si>
    <r>
      <rPr>
        <sz val="10"/>
        <rFont val="仿宋_GB2312"/>
        <charset val="134"/>
      </rPr>
      <t>贵州省遵义市新蒲新区新舟镇金钟村金星组特色集镇三哥洗车场内</t>
    </r>
  </si>
  <si>
    <r>
      <rPr>
        <sz val="10"/>
        <rFont val="仿宋_GB2312"/>
        <charset val="134"/>
      </rPr>
      <t>威亘空港新能源汽车充电站</t>
    </r>
  </si>
  <si>
    <r>
      <rPr>
        <sz val="10"/>
        <rFont val="仿宋_GB2312"/>
        <charset val="134"/>
      </rPr>
      <t>贵州省遵义市新蒲新区新龙大道斯柯达</t>
    </r>
    <r>
      <rPr>
        <sz val="10"/>
        <rFont val="Times New Roman"/>
        <charset val="134"/>
      </rPr>
      <t>4S</t>
    </r>
    <r>
      <rPr>
        <sz val="10"/>
        <rFont val="仿宋_GB2312"/>
        <charset val="134"/>
      </rPr>
      <t>店停车场内</t>
    </r>
  </si>
  <si>
    <r>
      <rPr>
        <sz val="10"/>
        <rFont val="仿宋_GB2312"/>
        <charset val="134"/>
      </rPr>
      <t>威亘三桥充电站</t>
    </r>
  </si>
  <si>
    <r>
      <rPr>
        <sz val="10"/>
        <rFont val="仿宋_GB2312"/>
        <charset val="134"/>
      </rPr>
      <t>遵义市新蒲新区新舟镇新舟村三桥组</t>
    </r>
  </si>
  <si>
    <r>
      <rPr>
        <sz val="10"/>
        <rFont val="仿宋_GB2312"/>
        <charset val="134"/>
      </rPr>
      <t>贵州崇鼎新能源科技有限公司</t>
    </r>
  </si>
  <si>
    <r>
      <rPr>
        <sz val="10"/>
        <rFont val="仿宋_GB2312"/>
        <charset val="134"/>
      </rPr>
      <t>遵义新蒲会展中心充电站</t>
    </r>
  </si>
  <si>
    <r>
      <rPr>
        <sz val="10"/>
        <rFont val="仿宋_GB2312"/>
        <charset val="134"/>
      </rPr>
      <t>遵义市新蒲新区凤岭大街实地蔷薇国际停车场</t>
    </r>
    <r>
      <rPr>
        <sz val="10"/>
        <rFont val="Times New Roman"/>
        <charset val="134"/>
      </rPr>
      <t>-</t>
    </r>
    <r>
      <rPr>
        <sz val="10"/>
        <rFont val="仿宋_GB2312"/>
        <charset val="134"/>
      </rPr>
      <t>东区</t>
    </r>
  </si>
  <si>
    <r>
      <rPr>
        <sz val="10"/>
        <rFont val="仿宋_GB2312"/>
        <charset val="134"/>
      </rPr>
      <t>贵州一信瑞沣新能源科技有限公司</t>
    </r>
  </si>
  <si>
    <r>
      <rPr>
        <sz val="10"/>
        <rFont val="仿宋_GB2312"/>
        <charset val="134"/>
      </rPr>
      <t>新蒲新区灵犀社区充电站二期项目</t>
    </r>
  </si>
  <si>
    <r>
      <rPr>
        <sz val="10"/>
        <rFont val="仿宋_GB2312"/>
        <charset val="134"/>
      </rPr>
      <t>新蒲新区灵犀社区停车场</t>
    </r>
  </si>
  <si>
    <r>
      <rPr>
        <sz val="10"/>
        <rFont val="仿宋_GB2312"/>
        <charset val="134"/>
      </rPr>
      <t>新蒲新区灵犀社区充电站项目</t>
    </r>
  </si>
  <si>
    <r>
      <rPr>
        <sz val="10"/>
        <rFont val="仿宋_GB2312"/>
        <charset val="134"/>
      </rPr>
      <t>遵义市新蒲新区高铁</t>
    </r>
    <r>
      <rPr>
        <sz val="10"/>
        <rFont val="Times New Roman"/>
        <charset val="134"/>
      </rPr>
      <t>1</t>
    </r>
    <r>
      <rPr>
        <sz val="10"/>
        <rFont val="仿宋_GB2312"/>
        <charset val="134"/>
      </rPr>
      <t>号充电站</t>
    </r>
  </si>
  <si>
    <r>
      <rPr>
        <sz val="10"/>
        <rFont val="仿宋_GB2312"/>
        <charset val="134"/>
      </rPr>
      <t>礼仪街道新南大道白杨变电站旁空地</t>
    </r>
  </si>
  <si>
    <r>
      <rPr>
        <sz val="10"/>
        <rFont val="仿宋_GB2312"/>
        <charset val="134"/>
      </rPr>
      <t>遵义市新蒲新区林达时代中心露天停车场充电站</t>
    </r>
  </si>
  <si>
    <r>
      <rPr>
        <sz val="10"/>
        <rFont val="仿宋_GB2312"/>
        <charset val="134"/>
      </rPr>
      <t>遵义市新蒲新区时代中央露天停车场</t>
    </r>
    <r>
      <rPr>
        <sz val="10"/>
        <rFont val="Times New Roman"/>
        <charset val="134"/>
      </rPr>
      <t>10</t>
    </r>
    <r>
      <rPr>
        <sz val="10"/>
        <rFont val="仿宋_GB2312"/>
        <charset val="134"/>
      </rPr>
      <t>栋和</t>
    </r>
    <r>
      <rPr>
        <sz val="10"/>
        <rFont val="Times New Roman"/>
        <charset val="134"/>
      </rPr>
      <t>11</t>
    </r>
    <r>
      <rPr>
        <sz val="10"/>
        <rFont val="仿宋_GB2312"/>
        <charset val="134"/>
      </rPr>
      <t>栋附近</t>
    </r>
    <r>
      <rPr>
        <sz val="10"/>
        <rFont val="Times New Roman"/>
        <charset val="134"/>
      </rPr>
      <t>12</t>
    </r>
    <r>
      <rPr>
        <sz val="10"/>
        <rFont val="仿宋_GB2312"/>
        <charset val="134"/>
      </rPr>
      <t>个车位</t>
    </r>
  </si>
  <si>
    <r>
      <rPr>
        <sz val="10"/>
        <rFont val="仿宋_GB2312"/>
        <charset val="134"/>
      </rPr>
      <t>遵义市新蒲新区中建幸福城充电站</t>
    </r>
  </si>
  <si>
    <r>
      <rPr>
        <sz val="10"/>
        <rFont val="仿宋_GB2312"/>
        <charset val="134"/>
      </rPr>
      <t>遵义市新蒲新区合兴大道幸福酒楼旁地面停车场</t>
    </r>
  </si>
  <si>
    <r>
      <rPr>
        <sz val="10"/>
        <rFont val="仿宋_GB2312"/>
        <charset val="134"/>
      </rPr>
      <t>遵义市新蒲新区第四中学充电站</t>
    </r>
  </si>
  <si>
    <r>
      <rPr>
        <sz val="10"/>
        <rFont val="仿宋_GB2312"/>
        <charset val="134"/>
      </rPr>
      <t>遵义市新蒲新区湿地公园</t>
    </r>
    <r>
      <rPr>
        <sz val="10"/>
        <rFont val="Times New Roman"/>
        <charset val="134"/>
      </rPr>
      <t>4</t>
    </r>
    <r>
      <rPr>
        <sz val="10"/>
        <rFont val="仿宋_GB2312"/>
        <charset val="134"/>
      </rPr>
      <t>号停车场（遵义四中和湿地公园之间的支路旁边）</t>
    </r>
  </si>
  <si>
    <r>
      <rPr>
        <sz val="10"/>
        <rFont val="仿宋_GB2312"/>
        <charset val="134"/>
      </rPr>
      <t>遵义市新蒲第一小学停车场易电充电站</t>
    </r>
  </si>
  <si>
    <r>
      <rPr>
        <sz val="10"/>
        <rFont val="仿宋_GB2312"/>
        <charset val="134"/>
      </rPr>
      <t>遵义市新蒲第一小学停车场内</t>
    </r>
  </si>
  <si>
    <r>
      <rPr>
        <sz val="10"/>
        <rFont val="仿宋_GB2312"/>
        <charset val="134"/>
      </rPr>
      <t>贵州源通新能源有限公司</t>
    </r>
  </si>
  <si>
    <r>
      <rPr>
        <sz val="10"/>
        <rFont val="仿宋_GB2312"/>
        <charset val="134"/>
      </rPr>
      <t>贵州源通新能源有限公司充电站加桩建设项目</t>
    </r>
  </si>
  <si>
    <r>
      <rPr>
        <sz val="10"/>
        <rFont val="仿宋_GB2312"/>
        <charset val="134"/>
      </rPr>
      <t>遵义市新蒲新区高铁站地下停车场</t>
    </r>
    <r>
      <rPr>
        <sz val="10"/>
        <rFont val="Times New Roman"/>
        <charset val="134"/>
      </rPr>
      <t>E</t>
    </r>
    <r>
      <rPr>
        <sz val="10"/>
        <rFont val="仿宋_GB2312"/>
        <charset val="134"/>
      </rPr>
      <t>区</t>
    </r>
  </si>
  <si>
    <r>
      <rPr>
        <sz val="10"/>
        <rFont val="仿宋_GB2312"/>
        <charset val="134"/>
      </rPr>
      <t>贵州佳俊建设工程有限公司</t>
    </r>
  </si>
  <si>
    <r>
      <rPr>
        <sz val="10"/>
        <rFont val="仿宋_GB2312"/>
        <charset val="134"/>
      </rPr>
      <t>新蒲经开区宝合路口小吃街驴充充电站</t>
    </r>
  </si>
  <si>
    <r>
      <rPr>
        <sz val="10"/>
        <rFont val="仿宋_GB2312"/>
        <charset val="134"/>
      </rPr>
      <t>虾子镇宝合路口小吃街</t>
    </r>
  </si>
  <si>
    <r>
      <rPr>
        <sz val="10"/>
        <rFont val="仿宋_GB2312"/>
        <charset val="134"/>
      </rPr>
      <t>贵州宏腾顺新能源科技有限公司</t>
    </r>
  </si>
  <si>
    <r>
      <rPr>
        <sz val="10"/>
        <rFont val="仿宋_GB2312"/>
        <charset val="134"/>
      </rPr>
      <t>新蒲新区文化小学向黔充充电站</t>
    </r>
  </si>
  <si>
    <r>
      <rPr>
        <sz val="10"/>
        <rFont val="仿宋_GB2312"/>
        <charset val="134"/>
      </rPr>
      <t>新蒲新区茶山公园</t>
    </r>
    <r>
      <rPr>
        <sz val="10"/>
        <rFont val="Times New Roman"/>
        <charset val="134"/>
      </rPr>
      <t>3</t>
    </r>
    <r>
      <rPr>
        <sz val="10"/>
        <rFont val="仿宋_GB2312"/>
        <charset val="134"/>
      </rPr>
      <t>号停车场靠文化小学</t>
    </r>
  </si>
  <si>
    <t>红花岗区</t>
  </si>
  <si>
    <r>
      <rPr>
        <sz val="10"/>
        <rFont val="仿宋_GB2312"/>
        <charset val="134"/>
      </rPr>
      <t>遵义市红花岗区忠庄镇立交桥社区充电站</t>
    </r>
  </si>
  <si>
    <r>
      <rPr>
        <sz val="10"/>
        <rFont val="仿宋_GB2312"/>
        <charset val="134"/>
      </rPr>
      <t>遵义市红花岗区忠庄镇立交桥社区旁原忠庄机制砖厂停车场</t>
    </r>
  </si>
  <si>
    <r>
      <rPr>
        <sz val="10"/>
        <rFont val="仿宋_GB2312"/>
        <charset val="134"/>
      </rPr>
      <t>海尔大道公安局慢充站建设项目</t>
    </r>
  </si>
  <si>
    <r>
      <rPr>
        <sz val="10"/>
        <rFont val="仿宋_GB2312"/>
        <charset val="134"/>
      </rPr>
      <t>遵义市红花岗区海尔大道公安局旁卫生服务站</t>
    </r>
  </si>
  <si>
    <r>
      <rPr>
        <sz val="10"/>
        <rFont val="仿宋_GB2312"/>
        <charset val="134"/>
      </rPr>
      <t>特来电顺达百货充电站建设项目</t>
    </r>
  </si>
  <si>
    <r>
      <rPr>
        <sz val="10"/>
        <rFont val="仿宋_GB2312"/>
        <charset val="134"/>
      </rPr>
      <t>贵州省遵义市红花岗区环城路顺达金茂大厦地下</t>
    </r>
    <r>
      <rPr>
        <sz val="10"/>
        <rFont val="Times New Roman"/>
        <charset val="134"/>
      </rPr>
      <t>-1</t>
    </r>
    <r>
      <rPr>
        <sz val="10"/>
        <rFont val="仿宋_GB2312"/>
        <charset val="134"/>
      </rPr>
      <t>层</t>
    </r>
  </si>
  <si>
    <r>
      <rPr>
        <sz val="10"/>
        <rFont val="仿宋_GB2312"/>
        <charset val="134"/>
      </rPr>
      <t>贵州中交兴路新能源有限公司</t>
    </r>
  </si>
  <si>
    <r>
      <rPr>
        <sz val="10"/>
        <rFont val="仿宋_GB2312"/>
        <charset val="134"/>
      </rPr>
      <t>中交兴路沙坝（天宇建材市场）充换电站投资项目</t>
    </r>
  </si>
  <si>
    <r>
      <rPr>
        <sz val="10"/>
        <rFont val="仿宋_GB2312"/>
        <charset val="134"/>
      </rPr>
      <t>遵义市红花岗区长征街道闫家湾（天宇建材）停车场</t>
    </r>
  </si>
  <si>
    <r>
      <rPr>
        <sz val="10"/>
        <rFont val="仿宋_GB2312"/>
        <charset val="134"/>
      </rPr>
      <t>遵义市黔播通顺运输有限公司</t>
    </r>
  </si>
  <si>
    <r>
      <rPr>
        <sz val="10"/>
        <rFont val="仿宋_GB2312"/>
        <charset val="134"/>
      </rPr>
      <t>红花岗区南关街道汤家坝充电站</t>
    </r>
  </si>
  <si>
    <r>
      <rPr>
        <sz val="10"/>
        <rFont val="仿宋_GB2312"/>
        <charset val="134"/>
      </rPr>
      <t>红花岗区南关街道办护城村汤家坝运输队停车场内</t>
    </r>
  </si>
  <si>
    <r>
      <rPr>
        <sz val="10"/>
        <rFont val="仿宋_GB2312"/>
        <charset val="134"/>
      </rPr>
      <t>玖</t>
    </r>
    <r>
      <rPr>
        <sz val="10"/>
        <rFont val="Times New Roman"/>
        <charset val="134"/>
      </rPr>
      <t>e</t>
    </r>
    <r>
      <rPr>
        <sz val="10"/>
        <rFont val="仿宋_GB2312"/>
        <charset val="134"/>
      </rPr>
      <t>充遵义南宫山电动汽车充电站</t>
    </r>
  </si>
  <si>
    <r>
      <rPr>
        <sz val="10"/>
        <rFont val="仿宋_GB2312"/>
        <charset val="134"/>
      </rPr>
      <t>贵州省遵义市红花岗区南关街道工业大道辅路</t>
    </r>
  </si>
  <si>
    <r>
      <rPr>
        <sz val="10"/>
        <rFont val="仿宋_GB2312"/>
        <charset val="134"/>
      </rPr>
      <t>玖</t>
    </r>
    <r>
      <rPr>
        <sz val="10"/>
        <rFont val="Times New Roman"/>
        <charset val="134"/>
      </rPr>
      <t>e</t>
    </r>
    <r>
      <rPr>
        <sz val="10"/>
        <rFont val="仿宋_GB2312"/>
        <charset val="134"/>
      </rPr>
      <t>充延安路建材市场电动汽车充电站</t>
    </r>
  </si>
  <si>
    <r>
      <rPr>
        <sz val="10"/>
        <rFont val="仿宋_GB2312"/>
        <charset val="134"/>
      </rPr>
      <t>遵义市红花岗区延安路建材市场</t>
    </r>
    <r>
      <rPr>
        <sz val="10"/>
        <rFont val="Times New Roman"/>
        <charset val="134"/>
      </rPr>
      <t>5</t>
    </r>
    <r>
      <rPr>
        <sz val="10"/>
        <rFont val="仿宋_GB2312"/>
        <charset val="134"/>
      </rPr>
      <t>栋</t>
    </r>
    <r>
      <rPr>
        <sz val="10"/>
        <rFont val="Times New Roman"/>
        <charset val="134"/>
      </rPr>
      <t>-1-1</t>
    </r>
    <r>
      <rPr>
        <sz val="10"/>
        <rFont val="仿宋_GB2312"/>
        <charset val="134"/>
      </rPr>
      <t>号位置</t>
    </r>
  </si>
  <si>
    <r>
      <rPr>
        <sz val="10"/>
        <rFont val="仿宋_GB2312"/>
        <charset val="134"/>
      </rPr>
      <t>贵州遵恒新能源汽车充电站有限公司</t>
    </r>
  </si>
  <si>
    <r>
      <rPr>
        <sz val="10"/>
        <rFont val="仿宋_GB2312"/>
        <charset val="134"/>
      </rPr>
      <t>贵州遵恒新能源汽车充电站有限公司建设项目</t>
    </r>
  </si>
  <si>
    <r>
      <rPr>
        <sz val="10"/>
        <rFont val="仿宋_GB2312"/>
        <charset val="134"/>
      </rPr>
      <t>长征街道办事处民政村乐山组，动物园正大门对面</t>
    </r>
  </si>
  <si>
    <r>
      <rPr>
        <sz val="10"/>
        <rFont val="仿宋_GB2312"/>
        <charset val="134"/>
      </rPr>
      <t>特来电遵义国际商贸城充电站</t>
    </r>
  </si>
  <si>
    <r>
      <rPr>
        <sz val="10"/>
        <rFont val="仿宋_GB2312"/>
        <charset val="134"/>
      </rPr>
      <t>贵州省遵义市红花岗区遵义大道国际商贸城一区停车位</t>
    </r>
  </si>
  <si>
    <r>
      <rPr>
        <sz val="10"/>
        <rFont val="仿宋_GB2312"/>
        <charset val="134"/>
      </rPr>
      <t>特来电遵义圣城华府紫郡充电站项目</t>
    </r>
  </si>
  <si>
    <r>
      <rPr>
        <sz val="10"/>
        <rFont val="仿宋_GB2312"/>
        <charset val="134"/>
      </rPr>
      <t>红花岗区东城大道圣城华府紫郡前广场停车场</t>
    </r>
  </si>
  <si>
    <r>
      <rPr>
        <sz val="10"/>
        <rFont val="仿宋_GB2312"/>
        <charset val="134"/>
      </rPr>
      <t>特来电遵义顺丰物流园充电站</t>
    </r>
  </si>
  <si>
    <r>
      <rPr>
        <sz val="10"/>
        <rFont val="仿宋_GB2312"/>
        <charset val="134"/>
      </rPr>
      <t>贵州省遵义市红花岗区南关街道东南大道顺丰速递中转站</t>
    </r>
  </si>
  <si>
    <r>
      <rPr>
        <sz val="10"/>
        <rFont val="仿宋_GB2312"/>
        <charset val="134"/>
      </rPr>
      <t>特来电遵义吉马商贸充电站</t>
    </r>
  </si>
  <si>
    <r>
      <rPr>
        <sz val="10"/>
        <rFont val="仿宋_GB2312"/>
        <charset val="134"/>
      </rPr>
      <t>忠庄街道办事处高新产业园吉马物流园区内</t>
    </r>
  </si>
  <si>
    <r>
      <rPr>
        <sz val="10"/>
        <rFont val="仿宋_GB2312"/>
        <charset val="134"/>
      </rPr>
      <t>特来电新能源有限公司遵义江边客栈充电站项目</t>
    </r>
  </si>
  <si>
    <r>
      <rPr>
        <sz val="10"/>
        <rFont val="仿宋_GB2312"/>
        <charset val="134"/>
      </rPr>
      <t>遵义市红花岗区海尔大道洛江综合楼</t>
    </r>
    <r>
      <rPr>
        <sz val="10"/>
        <rFont val="Times New Roman"/>
        <charset val="134"/>
      </rPr>
      <t>B</t>
    </r>
    <r>
      <rPr>
        <sz val="10"/>
        <rFont val="仿宋_GB2312"/>
        <charset val="134"/>
      </rPr>
      <t>栋</t>
    </r>
    <r>
      <rPr>
        <sz val="10"/>
        <rFont val="Times New Roman"/>
        <charset val="134"/>
      </rPr>
      <t>2</t>
    </r>
    <r>
      <rPr>
        <sz val="10"/>
        <rFont val="仿宋_GB2312"/>
        <charset val="134"/>
      </rPr>
      <t>层江边客栈停车场</t>
    </r>
  </si>
  <si>
    <r>
      <rPr>
        <sz val="10"/>
        <rFont val="仿宋_GB2312"/>
        <charset val="134"/>
      </rPr>
      <t>特来电新能源有限公司遵义维也纳酒店医学院店充电站项目</t>
    </r>
  </si>
  <si>
    <r>
      <rPr>
        <sz val="10"/>
        <rFont val="仿宋_GB2312"/>
        <charset val="134"/>
      </rPr>
      <t>遵义市红花岗区大连路</t>
    </r>
    <r>
      <rPr>
        <sz val="10"/>
        <rFont val="Times New Roman"/>
        <charset val="134"/>
      </rPr>
      <t>40</t>
    </r>
    <r>
      <rPr>
        <sz val="10"/>
        <rFont val="仿宋_GB2312"/>
        <charset val="134"/>
      </rPr>
      <t>号维也纳酒店医学院店地下停车场</t>
    </r>
  </si>
  <si>
    <r>
      <rPr>
        <sz val="10"/>
        <rFont val="仿宋_GB2312"/>
        <charset val="134"/>
      </rPr>
      <t>特来电遵义市职教中心充电站（办公楼）</t>
    </r>
  </si>
  <si>
    <r>
      <rPr>
        <sz val="10"/>
        <rFont val="仿宋_GB2312"/>
        <charset val="134"/>
      </rPr>
      <t>贵州省遵义市红花岗区南关街道遵义市职教中心</t>
    </r>
  </si>
  <si>
    <r>
      <rPr>
        <sz val="10"/>
        <rFont val="仿宋_GB2312"/>
        <charset val="134"/>
      </rPr>
      <t>特来电遵义市职教中心充电站（理实大楼）</t>
    </r>
  </si>
  <si>
    <r>
      <rPr>
        <sz val="10"/>
        <rFont val="仿宋_GB2312"/>
        <charset val="134"/>
      </rPr>
      <t>贵州源通新能源有限公司沙河小区充电站建设项目</t>
    </r>
  </si>
  <si>
    <r>
      <rPr>
        <sz val="10"/>
        <rFont val="仿宋_GB2312"/>
        <charset val="134"/>
      </rPr>
      <t>贵州省遵义市红花岗区长征镇沙河小区华南商贸广场地下停车场</t>
    </r>
  </si>
  <si>
    <r>
      <rPr>
        <sz val="10"/>
        <rFont val="仿宋_GB2312"/>
        <charset val="134"/>
      </rPr>
      <t>贵州华茂能源开发有限公司</t>
    </r>
  </si>
  <si>
    <r>
      <rPr>
        <sz val="10"/>
        <rFont val="仿宋_GB2312"/>
        <charset val="134"/>
      </rPr>
      <t>贵州华茂能源开发有限公司海风桥充电站建设项目</t>
    </r>
  </si>
  <si>
    <r>
      <rPr>
        <sz val="10"/>
        <rFont val="仿宋_GB2312"/>
        <charset val="134"/>
      </rPr>
      <t>红花岗区迎红街道办事处海风路海风桥头（原红花岗区交通局海风井停车场）</t>
    </r>
  </si>
  <si>
    <r>
      <rPr>
        <sz val="10"/>
        <rFont val="仿宋_GB2312"/>
        <charset val="134"/>
      </rPr>
      <t>贵州电富新能源科技有限公司</t>
    </r>
  </si>
  <si>
    <r>
      <rPr>
        <sz val="10"/>
        <rFont val="仿宋_GB2312"/>
        <charset val="134"/>
      </rPr>
      <t>遵义市红花岗区电动汽车充电设施建设项目</t>
    </r>
  </si>
  <si>
    <r>
      <rPr>
        <sz val="10"/>
        <rFont val="仿宋_GB2312"/>
        <charset val="134"/>
      </rPr>
      <t>贵州省遵义市中华路凤朝门社区停车场</t>
    </r>
  </si>
  <si>
    <t>播州区</t>
  </si>
  <si>
    <r>
      <rPr>
        <sz val="10"/>
        <rFont val="仿宋_GB2312"/>
        <charset val="134"/>
      </rPr>
      <t>贵州汇金新能源科技有限责任公司</t>
    </r>
  </si>
  <si>
    <r>
      <rPr>
        <sz val="10"/>
        <rFont val="仿宋_GB2312"/>
        <charset val="134"/>
      </rPr>
      <t>播州区湘源国际充电站</t>
    </r>
  </si>
  <si>
    <r>
      <rPr>
        <sz val="10"/>
        <rFont val="仿宋_GB2312"/>
        <charset val="134"/>
      </rPr>
      <t>遵义市播州区龙坑镇金桂大道湘源国际五交化机电市场</t>
    </r>
    <r>
      <rPr>
        <sz val="10"/>
        <rFont val="Times New Roman"/>
        <charset val="134"/>
      </rPr>
      <t>14</t>
    </r>
    <r>
      <rPr>
        <sz val="10"/>
        <rFont val="仿宋_GB2312"/>
        <charset val="134"/>
      </rPr>
      <t>栋、</t>
    </r>
    <r>
      <rPr>
        <sz val="10"/>
        <rFont val="Times New Roman"/>
        <charset val="134"/>
      </rPr>
      <t>16</t>
    </r>
    <r>
      <rPr>
        <sz val="10"/>
        <rFont val="仿宋_GB2312"/>
        <charset val="134"/>
      </rPr>
      <t>栋北端露天停车场</t>
    </r>
  </si>
  <si>
    <r>
      <rPr>
        <sz val="10"/>
        <rFont val="仿宋_GB2312"/>
        <charset val="134"/>
      </rPr>
      <t>特来电遵义乌江鱼府充电站</t>
    </r>
  </si>
  <si>
    <r>
      <rPr>
        <sz val="10"/>
        <rFont val="仿宋_GB2312"/>
        <charset val="134"/>
      </rPr>
      <t>乌江镇扎南高速路乌江匝道口左侧胖妹乌江鱼府地面停车场</t>
    </r>
  </si>
  <si>
    <r>
      <rPr>
        <sz val="10"/>
        <rFont val="仿宋_GB2312"/>
        <charset val="134"/>
      </rPr>
      <t>特来电遵义侨龙财智国际充电站</t>
    </r>
  </si>
  <si>
    <r>
      <rPr>
        <sz val="10"/>
        <rFont val="仿宋_GB2312"/>
        <charset val="134"/>
      </rPr>
      <t>遵义市播州区遵南大道侨龙财智国际地面停车位</t>
    </r>
  </si>
  <si>
    <r>
      <rPr>
        <sz val="10"/>
        <rFont val="仿宋_GB2312"/>
        <charset val="134"/>
      </rPr>
      <t>遵义市播州区尚嵇镇陈公祠新能源汽车充电站建设项目</t>
    </r>
  </si>
  <si>
    <r>
      <rPr>
        <sz val="10"/>
        <rFont val="仿宋_GB2312"/>
        <charset val="134"/>
      </rPr>
      <t>遵义市播州区尚嵇镇陈公祠旁</t>
    </r>
  </si>
  <si>
    <r>
      <rPr>
        <sz val="10"/>
        <rFont val="仿宋_GB2312"/>
        <charset val="134"/>
      </rPr>
      <t>遵义市播州区堰河加油站</t>
    </r>
    <r>
      <rPr>
        <sz val="10"/>
        <rFont val="Times New Roman"/>
        <charset val="134"/>
      </rPr>
      <t>(</t>
    </r>
    <r>
      <rPr>
        <sz val="10"/>
        <rFont val="仿宋_GB2312"/>
        <charset val="134"/>
      </rPr>
      <t>普通合伙</t>
    </r>
    <r>
      <rPr>
        <sz val="10"/>
        <rFont val="Times New Roman"/>
        <charset val="134"/>
      </rPr>
      <t>)</t>
    </r>
  </si>
  <si>
    <r>
      <rPr>
        <sz val="10"/>
        <rFont val="仿宋_GB2312"/>
        <charset val="134"/>
      </rPr>
      <t>三合镇新站充电站</t>
    </r>
  </si>
  <si>
    <r>
      <rPr>
        <sz val="10"/>
        <rFont val="仿宋_GB2312"/>
        <charset val="134"/>
      </rPr>
      <t>播州区三合镇长青社区苟江工业园安置还房小区东南侧</t>
    </r>
  </si>
  <si>
    <r>
      <rPr>
        <sz val="10"/>
        <rFont val="仿宋_GB2312"/>
        <charset val="134"/>
      </rPr>
      <t>播州区</t>
    </r>
    <r>
      <rPr>
        <sz val="10"/>
        <rFont val="宋体"/>
        <charset val="134"/>
      </rPr>
      <t>芶</t>
    </r>
    <r>
      <rPr>
        <sz val="10"/>
        <rFont val="仿宋_GB2312"/>
        <charset val="134"/>
      </rPr>
      <t>江镇吉心村充电站项目</t>
    </r>
  </si>
  <si>
    <r>
      <rPr>
        <sz val="10"/>
        <rFont val="仿宋_GB2312"/>
        <charset val="134"/>
      </rPr>
      <t>遵义市播州区苟江镇吉心村村民委员会停车场</t>
    </r>
  </si>
  <si>
    <r>
      <rPr>
        <sz val="10"/>
        <rFont val="仿宋_GB2312"/>
        <charset val="134"/>
      </rPr>
      <t>播州区优充万豪世纪城充电站项目</t>
    </r>
  </si>
  <si>
    <r>
      <rPr>
        <sz val="10"/>
        <rFont val="仿宋_GB2312"/>
        <charset val="134"/>
      </rPr>
      <t>遵义市播州区万豪世纪城内部停车场</t>
    </r>
  </si>
  <si>
    <r>
      <rPr>
        <sz val="10"/>
        <rFont val="仿宋_GB2312"/>
        <charset val="134"/>
      </rPr>
      <t>加山汽车服务有限公司</t>
    </r>
  </si>
  <si>
    <r>
      <rPr>
        <sz val="10"/>
        <rFont val="仿宋_GB2312"/>
        <charset val="134"/>
      </rPr>
      <t>遵义市播州区保利威马充电站项目</t>
    </r>
  </si>
  <si>
    <r>
      <rPr>
        <sz val="10"/>
        <rFont val="仿宋_GB2312"/>
        <charset val="134"/>
      </rPr>
      <t>遵义市播州区保利四街区威马形象店停车场</t>
    </r>
  </si>
  <si>
    <r>
      <rPr>
        <sz val="10"/>
        <rFont val="仿宋_GB2312"/>
        <charset val="134"/>
      </rPr>
      <t>贵州加山汽车服务有限公司</t>
    </r>
  </si>
  <si>
    <r>
      <rPr>
        <sz val="10"/>
        <rFont val="仿宋_GB2312"/>
        <charset val="134"/>
      </rPr>
      <t>播州区红黄蓝幼儿园充电桩项目</t>
    </r>
  </si>
  <si>
    <r>
      <rPr>
        <sz val="10"/>
        <rFont val="仿宋_GB2312"/>
        <charset val="134"/>
      </rPr>
      <t>遵义市播州区保利一街区幼儿园旁停车场</t>
    </r>
  </si>
  <si>
    <r>
      <rPr>
        <sz val="10"/>
        <rFont val="仿宋_GB2312"/>
        <charset val="134"/>
      </rPr>
      <t>遵义市众电能源有限公司</t>
    </r>
  </si>
  <si>
    <r>
      <rPr>
        <sz val="10"/>
        <rFont val="仿宋_GB2312"/>
        <charset val="134"/>
      </rPr>
      <t>众电能源新蓝学校充电站</t>
    </r>
  </si>
  <si>
    <r>
      <rPr>
        <sz val="10"/>
        <rFont val="仿宋_GB2312"/>
        <charset val="134"/>
      </rPr>
      <t>龙坑街道新蓝学校门口路边停车位</t>
    </r>
  </si>
  <si>
    <r>
      <rPr>
        <sz val="10"/>
        <rFont val="仿宋_GB2312"/>
        <charset val="134"/>
      </rPr>
      <t>众电能源</t>
    </r>
    <r>
      <rPr>
        <sz val="10"/>
        <rFont val="Times New Roman"/>
        <charset val="134"/>
      </rPr>
      <t>(</t>
    </r>
    <r>
      <rPr>
        <sz val="10"/>
        <rFont val="仿宋_GB2312"/>
        <charset val="134"/>
      </rPr>
      <t>金杯小区充电站</t>
    </r>
    <r>
      <rPr>
        <sz val="10"/>
        <rFont val="Times New Roman"/>
        <charset val="134"/>
      </rPr>
      <t>)</t>
    </r>
  </si>
  <si>
    <r>
      <rPr>
        <sz val="10"/>
        <rFont val="仿宋_GB2312"/>
        <charset val="134"/>
      </rPr>
      <t>影山湖街道龙泉社区金杯文化广场停车场</t>
    </r>
  </si>
  <si>
    <r>
      <rPr>
        <sz val="10"/>
        <rFont val="仿宋_GB2312"/>
        <charset val="134"/>
      </rPr>
      <t>众电能源</t>
    </r>
    <r>
      <rPr>
        <sz val="10"/>
        <rFont val="Times New Roman"/>
        <charset val="134"/>
      </rPr>
      <t>(</t>
    </r>
    <r>
      <rPr>
        <sz val="10"/>
        <rFont val="仿宋_GB2312"/>
        <charset val="134"/>
      </rPr>
      <t>花园路蓝水湾充电站</t>
    </r>
    <r>
      <rPr>
        <sz val="10"/>
        <rFont val="Times New Roman"/>
        <charset val="134"/>
      </rPr>
      <t>)</t>
    </r>
  </si>
  <si>
    <r>
      <rPr>
        <sz val="10"/>
        <rFont val="仿宋_GB2312"/>
        <charset val="134"/>
      </rPr>
      <t>播州区桂花街道花园路</t>
    </r>
    <r>
      <rPr>
        <sz val="10"/>
        <rFont val="Times New Roman"/>
        <charset val="134"/>
      </rPr>
      <t>102</t>
    </r>
    <r>
      <rPr>
        <sz val="10"/>
        <rFont val="仿宋_GB2312"/>
        <charset val="134"/>
      </rPr>
      <t>号路边停车位（蓝水湾小区旁）</t>
    </r>
  </si>
  <si>
    <r>
      <rPr>
        <sz val="10"/>
        <rFont val="仿宋_GB2312"/>
        <charset val="134"/>
      </rPr>
      <t>众电能源</t>
    </r>
    <r>
      <rPr>
        <sz val="10"/>
        <rFont val="Times New Roman"/>
        <charset val="134"/>
      </rPr>
      <t>(</t>
    </r>
    <r>
      <rPr>
        <sz val="10"/>
        <rFont val="仿宋_GB2312"/>
        <charset val="134"/>
      </rPr>
      <t>翰华国际充电站</t>
    </r>
    <r>
      <rPr>
        <sz val="10"/>
        <rFont val="Times New Roman"/>
        <charset val="134"/>
      </rPr>
      <t>)</t>
    </r>
  </si>
  <si>
    <r>
      <rPr>
        <sz val="10"/>
        <rFont val="仿宋_GB2312"/>
        <charset val="134"/>
      </rPr>
      <t>庆丰路道翰华国际花园旁路边停车位</t>
    </r>
  </si>
  <si>
    <r>
      <rPr>
        <sz val="10"/>
        <rFont val="仿宋_GB2312"/>
        <charset val="134"/>
      </rPr>
      <t>众电能源</t>
    </r>
    <r>
      <rPr>
        <sz val="10"/>
        <rFont val="Times New Roman"/>
        <charset val="134"/>
      </rPr>
      <t>(</t>
    </r>
    <r>
      <rPr>
        <sz val="10"/>
        <rFont val="仿宋_GB2312"/>
        <charset val="134"/>
      </rPr>
      <t>苟坝长征颂停车场充电站</t>
    </r>
    <r>
      <rPr>
        <sz val="10"/>
        <rFont val="Times New Roman"/>
        <charset val="134"/>
      </rPr>
      <t>)</t>
    </r>
  </si>
  <si>
    <r>
      <rPr>
        <sz val="10"/>
        <rFont val="仿宋_GB2312"/>
        <charset val="134"/>
      </rPr>
      <t>播州区苟坝会议陈列馆长征颂停车场</t>
    </r>
  </si>
  <si>
    <r>
      <rPr>
        <sz val="10"/>
        <rFont val="仿宋_GB2312"/>
        <charset val="134"/>
      </rPr>
      <t>众电能源</t>
    </r>
    <r>
      <rPr>
        <sz val="10"/>
        <rFont val="Times New Roman"/>
        <charset val="134"/>
      </rPr>
      <t>(</t>
    </r>
    <r>
      <rPr>
        <sz val="10"/>
        <rFont val="仿宋_GB2312"/>
        <charset val="134"/>
      </rPr>
      <t>大润发南白店</t>
    </r>
    <r>
      <rPr>
        <sz val="10"/>
        <rFont val="Times New Roman"/>
        <charset val="134"/>
      </rPr>
      <t>)</t>
    </r>
    <r>
      <rPr>
        <sz val="10"/>
        <rFont val="仿宋_GB2312"/>
        <charset val="134"/>
      </rPr>
      <t>充电站</t>
    </r>
  </si>
  <si>
    <r>
      <rPr>
        <sz val="10"/>
        <rFont val="仿宋_GB2312"/>
        <charset val="134"/>
      </rPr>
      <t>播州区播南街道乌江中路大润发易九国际门口路边停车位</t>
    </r>
  </si>
  <si>
    <r>
      <rPr>
        <sz val="10"/>
        <rFont val="仿宋_GB2312"/>
        <charset val="134"/>
      </rPr>
      <t>贵州阳之源新能源汽车充电有限公司</t>
    </r>
  </si>
  <si>
    <r>
      <rPr>
        <sz val="10"/>
        <rFont val="仿宋_GB2312"/>
        <charset val="134"/>
      </rPr>
      <t>播州区阳之源新能源汽车充电站</t>
    </r>
  </si>
  <si>
    <r>
      <rPr>
        <sz val="10"/>
        <rFont val="仿宋_GB2312"/>
        <charset val="134"/>
      </rPr>
      <t>贵州省遵义市播州区白龙社区一小区</t>
    </r>
  </si>
  <si>
    <r>
      <rPr>
        <sz val="10"/>
        <rFont val="仿宋_GB2312"/>
        <charset val="134"/>
      </rPr>
      <t>枫香镇土坝社区充电站</t>
    </r>
  </si>
  <si>
    <r>
      <rPr>
        <sz val="10"/>
        <rFont val="仿宋_GB2312"/>
        <charset val="134"/>
      </rPr>
      <t>播州区枫香镇土坝社区</t>
    </r>
  </si>
  <si>
    <r>
      <rPr>
        <sz val="10"/>
        <rFont val="仿宋_GB2312"/>
        <charset val="134"/>
      </rPr>
      <t>贵州中播新能源有限公司</t>
    </r>
  </si>
  <si>
    <r>
      <rPr>
        <sz val="10"/>
        <rFont val="仿宋_GB2312"/>
        <charset val="134"/>
      </rPr>
      <t>贵州中播新能源有限公司保利电动汽车充电站</t>
    </r>
  </si>
  <si>
    <r>
      <rPr>
        <sz val="10"/>
        <rFont val="仿宋_GB2312"/>
        <charset val="134"/>
      </rPr>
      <t>共青大道保利小学</t>
    </r>
  </si>
  <si>
    <r>
      <rPr>
        <sz val="10"/>
        <rFont val="仿宋_GB2312"/>
        <charset val="134"/>
      </rPr>
      <t>播州区尚嵇乌江服务区充电桩项目</t>
    </r>
  </si>
  <si>
    <r>
      <rPr>
        <sz val="10"/>
        <rFont val="仿宋_GB2312"/>
        <charset val="134"/>
      </rPr>
      <t>贵州省遵义市播州区尚嵇乌江服务区</t>
    </r>
  </si>
  <si>
    <r>
      <rPr>
        <sz val="10"/>
        <rFont val="仿宋_GB2312"/>
        <charset val="134"/>
      </rPr>
      <t>播州区乌江镇乌江服务区充电桩建设项目</t>
    </r>
  </si>
  <si>
    <r>
      <rPr>
        <sz val="10"/>
        <rFont val="仿宋_GB2312"/>
        <charset val="134"/>
      </rPr>
      <t>遵义市播州区乌江镇乌江服务区</t>
    </r>
  </si>
  <si>
    <t>务川县</t>
  </si>
  <si>
    <r>
      <rPr>
        <sz val="10"/>
        <rFont val="仿宋_GB2312"/>
        <charset val="134"/>
      </rPr>
      <t>务川县驰辰客运有限公司</t>
    </r>
  </si>
  <si>
    <r>
      <rPr>
        <sz val="10"/>
        <rFont val="仿宋_GB2312"/>
        <charset val="134"/>
      </rPr>
      <t>增建</t>
    </r>
    <r>
      <rPr>
        <sz val="10"/>
        <rFont val="Times New Roman"/>
        <charset val="134"/>
      </rPr>
      <t>4</t>
    </r>
    <r>
      <rPr>
        <sz val="10"/>
        <rFont val="仿宋_GB2312"/>
        <charset val="134"/>
      </rPr>
      <t>台充电桩项目</t>
    </r>
  </si>
  <si>
    <r>
      <rPr>
        <sz val="10"/>
        <rFont val="仿宋_GB2312"/>
        <charset val="134"/>
      </rPr>
      <t>务川县丹砂街道车站路客运中心充电站</t>
    </r>
  </si>
  <si>
    <r>
      <rPr>
        <sz val="10"/>
        <rFont val="仿宋_GB2312"/>
        <charset val="134"/>
      </rPr>
      <t>务川县丹砂大酒店充电站项目</t>
    </r>
  </si>
  <si>
    <r>
      <rPr>
        <sz val="10"/>
        <rFont val="仿宋_GB2312"/>
        <charset val="134"/>
      </rPr>
      <t>务川县丹砂大酒店地面停车场</t>
    </r>
  </si>
  <si>
    <t>赤水市</t>
  </si>
  <si>
    <r>
      <rPr>
        <sz val="10"/>
        <rFont val="仿宋_GB2312"/>
        <charset val="134"/>
      </rPr>
      <t>赤水丹青文化传媒有限公司</t>
    </r>
  </si>
  <si>
    <r>
      <rPr>
        <sz val="10"/>
        <rFont val="仿宋_GB2312"/>
        <charset val="134"/>
      </rPr>
      <t>赤水丹青文化传媒有限公司充电桩项目</t>
    </r>
  </si>
  <si>
    <r>
      <rPr>
        <sz val="10"/>
        <rFont val="仿宋_GB2312"/>
        <charset val="134"/>
      </rPr>
      <t>赤水市</t>
    </r>
    <r>
      <rPr>
        <sz val="10"/>
        <rFont val="Times New Roman"/>
        <charset val="134"/>
      </rPr>
      <t>X380</t>
    </r>
    <r>
      <rPr>
        <sz val="10"/>
        <rFont val="仿宋_GB2312"/>
        <charset val="134"/>
      </rPr>
      <t>旺隆斛地北</t>
    </r>
    <r>
      <rPr>
        <sz val="10"/>
        <rFont val="Times New Roman"/>
        <charset val="134"/>
      </rPr>
      <t>87</t>
    </r>
    <r>
      <rPr>
        <sz val="10"/>
        <rFont val="仿宋_GB2312"/>
        <charset val="134"/>
      </rPr>
      <t>米、</t>
    </r>
    <r>
      <rPr>
        <sz val="10"/>
        <rFont val="Times New Roman"/>
        <charset val="134"/>
      </rPr>
      <t>X382</t>
    </r>
    <r>
      <rPr>
        <sz val="10"/>
        <rFont val="仿宋_GB2312"/>
        <charset val="134"/>
      </rPr>
      <t>大同古镇西</t>
    </r>
    <r>
      <rPr>
        <sz val="10"/>
        <rFont val="Times New Roman"/>
        <charset val="134"/>
      </rPr>
      <t>71</t>
    </r>
    <r>
      <rPr>
        <sz val="10"/>
        <rFont val="仿宋_GB2312"/>
        <charset val="134"/>
      </rPr>
      <t>米、</t>
    </r>
    <r>
      <rPr>
        <sz val="10"/>
        <rFont val="Times New Roman"/>
        <charset val="134"/>
      </rPr>
      <t>X37</t>
    </r>
    <r>
      <rPr>
        <sz val="10"/>
        <rFont val="仿宋_GB2312"/>
        <charset val="134"/>
      </rPr>
      <t>葫市国有林场西</t>
    </r>
    <r>
      <rPr>
        <sz val="10"/>
        <rFont val="Times New Roman"/>
        <charset val="134"/>
      </rPr>
      <t>70</t>
    </r>
    <r>
      <rPr>
        <sz val="10"/>
        <rFont val="仿宋_GB2312"/>
        <charset val="134"/>
      </rPr>
      <t>米</t>
    </r>
  </si>
  <si>
    <r>
      <rPr>
        <sz val="10"/>
        <rFont val="仿宋_GB2312"/>
        <charset val="134"/>
      </rPr>
      <t>赤水市泰洋出租汽车有限公司</t>
    </r>
  </si>
  <si>
    <r>
      <rPr>
        <sz val="10"/>
        <rFont val="仿宋_GB2312"/>
        <charset val="134"/>
      </rPr>
      <t>泰洋电动汽车充电桩</t>
    </r>
  </si>
  <si>
    <r>
      <rPr>
        <sz val="10"/>
        <rFont val="仿宋_GB2312"/>
        <charset val="134"/>
      </rPr>
      <t>赤水市市中街道滨江社区锦绣路指路碑赤水道班房（市中派出所正对面）</t>
    </r>
  </si>
  <si>
    <t>习水县</t>
  </si>
  <si>
    <r>
      <rPr>
        <sz val="10"/>
        <rFont val="仿宋_GB2312"/>
        <charset val="134"/>
      </rPr>
      <t>习水县绿洲公共交通有限责任公司</t>
    </r>
  </si>
  <si>
    <r>
      <rPr>
        <sz val="10"/>
        <rFont val="仿宋_GB2312"/>
        <charset val="134"/>
      </rPr>
      <t>长江中路（恒瑞汽修厂）充电站</t>
    </r>
  </si>
  <si>
    <r>
      <rPr>
        <sz val="10"/>
        <rFont val="仿宋_GB2312"/>
        <charset val="134"/>
      </rPr>
      <t>习水县长江中路</t>
    </r>
  </si>
  <si>
    <r>
      <rPr>
        <sz val="10"/>
        <rFont val="仿宋_GB2312"/>
        <charset val="134"/>
      </rPr>
      <t>习水县温水镇客运站充电站</t>
    </r>
  </si>
  <si>
    <r>
      <rPr>
        <sz val="10"/>
        <rFont val="仿宋_GB2312"/>
        <charset val="134"/>
      </rPr>
      <t>习水县温水镇</t>
    </r>
    <r>
      <rPr>
        <sz val="10"/>
        <rFont val="Times New Roman"/>
        <charset val="134"/>
      </rPr>
      <t>353</t>
    </r>
    <r>
      <rPr>
        <sz val="10"/>
        <rFont val="仿宋_GB2312"/>
        <charset val="134"/>
      </rPr>
      <t>国道温水镇客运站</t>
    </r>
  </si>
  <si>
    <r>
      <rPr>
        <sz val="10"/>
        <rFont val="仿宋_GB2312"/>
        <charset val="134"/>
      </rPr>
      <t>习水县二郎镇充电站</t>
    </r>
  </si>
  <si>
    <r>
      <rPr>
        <sz val="10"/>
        <rFont val="仿宋_GB2312"/>
        <charset val="134"/>
      </rPr>
      <t>习水县二郎镇飞鱼谷漂流游</t>
    </r>
  </si>
  <si>
    <r>
      <rPr>
        <sz val="10"/>
        <rFont val="仿宋_GB2312"/>
        <charset val="134"/>
      </rPr>
      <t>习水县大坡镇充电站</t>
    </r>
  </si>
  <si>
    <r>
      <rPr>
        <sz val="10"/>
        <rFont val="仿宋_GB2312"/>
        <charset val="134"/>
      </rPr>
      <t>习水县大坡镇</t>
    </r>
    <r>
      <rPr>
        <sz val="10"/>
        <rFont val="Times New Roman"/>
        <charset val="134"/>
      </rPr>
      <t>212</t>
    </r>
    <r>
      <rPr>
        <sz val="10"/>
        <rFont val="仿宋_GB2312"/>
        <charset val="134"/>
      </rPr>
      <t>国道</t>
    </r>
  </si>
  <si>
    <r>
      <rPr>
        <sz val="10"/>
        <rFont val="仿宋_GB2312"/>
        <charset val="134"/>
      </rPr>
      <t>习水县程寨镇客运站充电站</t>
    </r>
  </si>
  <si>
    <r>
      <rPr>
        <sz val="10"/>
        <rFont val="仿宋_GB2312"/>
        <charset val="134"/>
      </rPr>
      <t>习水县程寨镇专职消防队</t>
    </r>
  </si>
  <si>
    <r>
      <rPr>
        <sz val="10"/>
        <rFont val="仿宋_GB2312"/>
        <charset val="134"/>
      </rPr>
      <t>习水县寨坝镇客运站充电站</t>
    </r>
  </si>
  <si>
    <r>
      <rPr>
        <sz val="10"/>
        <rFont val="仿宋_GB2312"/>
        <charset val="134"/>
      </rPr>
      <t>习水县寨坝镇</t>
    </r>
    <r>
      <rPr>
        <sz val="10"/>
        <rFont val="Times New Roman"/>
        <charset val="134"/>
      </rPr>
      <t>212</t>
    </r>
    <r>
      <rPr>
        <sz val="10"/>
        <rFont val="仿宋_GB2312"/>
        <charset val="134"/>
      </rPr>
      <t>国道</t>
    </r>
  </si>
  <si>
    <r>
      <rPr>
        <sz val="10"/>
        <rFont val="仿宋_GB2312"/>
        <charset val="134"/>
      </rPr>
      <t>习水县隆兴客运站充电站</t>
    </r>
  </si>
  <si>
    <r>
      <rPr>
        <sz val="10"/>
        <rFont val="仿宋_GB2312"/>
        <charset val="134"/>
      </rPr>
      <t>习水县</t>
    </r>
    <r>
      <rPr>
        <sz val="10"/>
        <rFont val="Times New Roman"/>
        <charset val="134"/>
      </rPr>
      <t>370</t>
    </r>
    <r>
      <rPr>
        <sz val="10"/>
        <rFont val="仿宋_GB2312"/>
        <charset val="134"/>
      </rPr>
      <t>县道与长征街交叉口西南</t>
    </r>
    <r>
      <rPr>
        <sz val="10"/>
        <rFont val="Times New Roman"/>
        <charset val="134"/>
      </rPr>
      <t>440</t>
    </r>
    <r>
      <rPr>
        <sz val="10"/>
        <rFont val="仿宋_GB2312"/>
        <charset val="134"/>
      </rPr>
      <t>米</t>
    </r>
  </si>
  <si>
    <r>
      <rPr>
        <sz val="10"/>
        <rFont val="仿宋_GB2312"/>
        <charset val="134"/>
      </rPr>
      <t>习水县土城镇客运站充电站</t>
    </r>
  </si>
  <si>
    <r>
      <rPr>
        <sz val="10"/>
        <rFont val="仿宋_GB2312"/>
        <charset val="134"/>
      </rPr>
      <t>习水县土城镇赤水河谷旅游公路</t>
    </r>
  </si>
  <si>
    <r>
      <rPr>
        <sz val="10"/>
        <rFont val="仿宋_GB2312"/>
        <charset val="134"/>
      </rPr>
      <t>土城游客中心充电站</t>
    </r>
  </si>
  <si>
    <r>
      <rPr>
        <sz val="10"/>
        <rFont val="仿宋_GB2312"/>
        <charset val="134"/>
      </rPr>
      <t>习水县土城镇</t>
    </r>
    <r>
      <rPr>
        <sz val="10"/>
        <rFont val="Times New Roman"/>
        <charset val="134"/>
      </rPr>
      <t>546</t>
    </r>
    <r>
      <rPr>
        <sz val="10"/>
        <rFont val="仿宋_GB2312"/>
        <charset val="134"/>
      </rPr>
      <t>国道</t>
    </r>
  </si>
  <si>
    <r>
      <rPr>
        <sz val="10"/>
        <rFont val="仿宋_GB2312"/>
        <charset val="134"/>
      </rPr>
      <t>习水县永安镇充电站</t>
    </r>
  </si>
  <si>
    <r>
      <rPr>
        <sz val="10"/>
        <rFont val="仿宋_GB2312"/>
        <charset val="134"/>
      </rPr>
      <t>习水县</t>
    </r>
    <r>
      <rPr>
        <sz val="10"/>
        <rFont val="Times New Roman"/>
        <charset val="134"/>
      </rPr>
      <t>366</t>
    </r>
    <r>
      <rPr>
        <sz val="10"/>
        <rFont val="仿宋_GB2312"/>
        <charset val="134"/>
      </rPr>
      <t>县道</t>
    </r>
  </si>
  <si>
    <r>
      <rPr>
        <sz val="10"/>
        <rFont val="仿宋_GB2312"/>
        <charset val="134"/>
      </rPr>
      <t>习水县醒民客运站充电站</t>
    </r>
  </si>
  <si>
    <r>
      <rPr>
        <sz val="10"/>
        <rFont val="仿宋_GB2312"/>
        <charset val="134"/>
      </rPr>
      <t>习水县醒民镇</t>
    </r>
    <r>
      <rPr>
        <sz val="10"/>
        <rFont val="Times New Roman"/>
        <charset val="134"/>
      </rPr>
      <t>352</t>
    </r>
    <r>
      <rPr>
        <sz val="10"/>
        <rFont val="仿宋_GB2312"/>
        <charset val="134"/>
      </rPr>
      <t>国道</t>
    </r>
  </si>
  <si>
    <r>
      <rPr>
        <sz val="10"/>
        <rFont val="仿宋_GB2312"/>
        <charset val="134"/>
      </rPr>
      <t>习水县仙源镇农产品市场充电站</t>
    </r>
  </si>
  <si>
    <r>
      <rPr>
        <sz val="10"/>
        <rFont val="仿宋_GB2312"/>
        <charset val="134"/>
      </rPr>
      <t>习水县仙源镇</t>
    </r>
    <r>
      <rPr>
        <sz val="10"/>
        <rFont val="Times New Roman"/>
        <charset val="134"/>
      </rPr>
      <t>352</t>
    </r>
    <r>
      <rPr>
        <sz val="10"/>
        <rFont val="仿宋_GB2312"/>
        <charset val="134"/>
      </rPr>
      <t>国道</t>
    </r>
  </si>
  <si>
    <r>
      <rPr>
        <sz val="10"/>
        <rFont val="仿宋_GB2312"/>
        <charset val="134"/>
      </rPr>
      <t>习水县仙源镇青龙山水充电站</t>
    </r>
  </si>
  <si>
    <r>
      <rPr>
        <sz val="10"/>
        <rFont val="仿宋_GB2312"/>
        <charset val="134"/>
      </rPr>
      <t>习水县仙源镇</t>
    </r>
    <r>
      <rPr>
        <sz val="10"/>
        <rFont val="Times New Roman"/>
        <charset val="134"/>
      </rPr>
      <t>302</t>
    </r>
    <r>
      <rPr>
        <sz val="10"/>
        <rFont val="仿宋_GB2312"/>
        <charset val="134"/>
      </rPr>
      <t>省道仙源九寨度假小区</t>
    </r>
  </si>
  <si>
    <r>
      <rPr>
        <sz val="10"/>
        <rFont val="仿宋_GB2312"/>
        <charset val="134"/>
      </rPr>
      <t>习水县仙源镇仙池纳里充电站</t>
    </r>
  </si>
  <si>
    <r>
      <rPr>
        <sz val="10"/>
        <rFont val="仿宋_GB2312"/>
        <charset val="134"/>
      </rPr>
      <t>习水县仙源镇仙池</t>
    </r>
    <r>
      <rPr>
        <sz val="10"/>
        <rFont val="Times New Roman"/>
        <charset val="134"/>
      </rPr>
      <t>•</t>
    </r>
    <r>
      <rPr>
        <sz val="10"/>
        <rFont val="仿宋_GB2312"/>
        <charset val="134"/>
      </rPr>
      <t>纳里凤栖谷</t>
    </r>
  </si>
  <si>
    <r>
      <rPr>
        <sz val="10"/>
        <rFont val="仿宋_GB2312"/>
        <charset val="134"/>
      </rPr>
      <t>遵义市习水县银龙欢乐谷地面停车场充电站项目</t>
    </r>
  </si>
  <si>
    <r>
      <rPr>
        <sz val="10"/>
        <rFont val="仿宋_GB2312"/>
        <charset val="134"/>
      </rPr>
      <t>遵义市习水县东皇街道办事处银龙村后沟银龙欢乐谷大门口露天停车场</t>
    </r>
  </si>
  <si>
    <r>
      <rPr>
        <sz val="10"/>
        <rFont val="仿宋_GB2312"/>
        <charset val="134"/>
      </rPr>
      <t>习水县鹏翔机动车考试培训有限公司</t>
    </r>
  </si>
  <si>
    <r>
      <rPr>
        <sz val="10"/>
        <rFont val="仿宋_GB2312"/>
        <charset val="134"/>
      </rPr>
      <t>习水县良村鹏翔机动车考试培训有限公司新能源充电桩</t>
    </r>
  </si>
  <si>
    <r>
      <rPr>
        <sz val="10"/>
        <rFont val="仿宋_GB2312"/>
        <charset val="134"/>
      </rPr>
      <t>贵州省遵义市习水县良村镇良村村习新路</t>
    </r>
    <r>
      <rPr>
        <sz val="10"/>
        <rFont val="Times New Roman"/>
        <charset val="134"/>
      </rPr>
      <t>2</t>
    </r>
    <r>
      <rPr>
        <sz val="10"/>
        <rFont val="仿宋_GB2312"/>
        <charset val="134"/>
      </rPr>
      <t>号</t>
    </r>
  </si>
  <si>
    <r>
      <rPr>
        <sz val="10"/>
        <rFont val="仿宋_GB2312"/>
        <charset val="134"/>
      </rPr>
      <t>习水显武新能源开发有限公司</t>
    </r>
  </si>
  <si>
    <r>
      <rPr>
        <sz val="10"/>
        <rFont val="仿宋_GB2312"/>
        <charset val="134"/>
      </rPr>
      <t>习酒园北区充电桩项目</t>
    </r>
  </si>
  <si>
    <r>
      <rPr>
        <sz val="10"/>
        <rFont val="仿宋_GB2312"/>
        <charset val="134"/>
      </rPr>
      <t>习水县杉王街道习酒园北区</t>
    </r>
    <r>
      <rPr>
        <sz val="10"/>
        <rFont val="Times New Roman"/>
        <charset val="134"/>
      </rPr>
      <t>6-1</t>
    </r>
  </si>
  <si>
    <r>
      <rPr>
        <sz val="10"/>
        <rFont val="仿宋_GB2312"/>
        <charset val="134"/>
      </rPr>
      <t>贵州航直流科技能源有限公司</t>
    </r>
  </si>
  <si>
    <r>
      <rPr>
        <sz val="10"/>
        <rFont val="仿宋_GB2312"/>
        <charset val="134"/>
      </rPr>
      <t>贵州航直流科技能源有限公司小桔习水金果充电站</t>
    </r>
  </si>
  <si>
    <r>
      <rPr>
        <sz val="10"/>
        <rFont val="仿宋_GB2312"/>
        <charset val="134"/>
      </rPr>
      <t>遵义习水县东皇街道大陆村金果幼儿园旁</t>
    </r>
  </si>
  <si>
    <r>
      <rPr>
        <sz val="10"/>
        <rFont val="仿宋_GB2312"/>
        <charset val="134"/>
      </rPr>
      <t>贵州省习水县吉祥汽车运输有限公司</t>
    </r>
  </si>
  <si>
    <r>
      <rPr>
        <sz val="10"/>
        <rFont val="仿宋_GB2312"/>
        <charset val="134"/>
      </rPr>
      <t>习水县城东公交停保发车场充电站（三期）</t>
    </r>
  </si>
  <si>
    <r>
      <rPr>
        <sz val="10"/>
        <rFont val="仿宋_GB2312"/>
        <charset val="134"/>
      </rPr>
      <t>习水县东皇街道习酒大道中段（习水县城东公交车停保发车场内）</t>
    </r>
  </si>
  <si>
    <t>桐梓县</t>
  </si>
  <si>
    <r>
      <rPr>
        <sz val="10"/>
        <rFont val="仿宋_GB2312"/>
        <charset val="134"/>
      </rPr>
      <t>桐梓县燎原镇移民新村新能源汽车充电站项目</t>
    </r>
  </si>
  <si>
    <r>
      <rPr>
        <sz val="10"/>
        <rFont val="仿宋_GB2312"/>
        <charset val="134"/>
      </rPr>
      <t>燎原镇移民新村派出所路口</t>
    </r>
  </si>
  <si>
    <r>
      <rPr>
        <sz val="10"/>
        <rFont val="仿宋_GB2312"/>
        <charset val="134"/>
      </rPr>
      <t>贵州凯睿运输有限公司</t>
    </r>
  </si>
  <si>
    <r>
      <rPr>
        <sz val="10"/>
        <rFont val="仿宋_GB2312"/>
        <charset val="134"/>
      </rPr>
      <t>桐梓县凯睿充电站</t>
    </r>
    <r>
      <rPr>
        <sz val="10"/>
        <rFont val="Times New Roman"/>
        <charset val="134"/>
      </rPr>
      <t xml:space="preserve">
</t>
    </r>
    <r>
      <rPr>
        <sz val="10"/>
        <rFont val="仿宋_GB2312"/>
        <charset val="134"/>
      </rPr>
      <t>客运站点</t>
    </r>
  </si>
  <si>
    <r>
      <rPr>
        <sz val="10"/>
        <rFont val="仿宋_GB2312"/>
        <charset val="134"/>
      </rPr>
      <t>桐梓县蟠龙大道汽车客运站背后</t>
    </r>
  </si>
  <si>
    <r>
      <rPr>
        <sz val="10"/>
        <rFont val="仿宋_GB2312"/>
        <charset val="134"/>
      </rPr>
      <t>桐梓县凯睿充电站</t>
    </r>
    <r>
      <rPr>
        <sz val="10"/>
        <rFont val="Times New Roman"/>
        <charset val="134"/>
      </rPr>
      <t xml:space="preserve">
</t>
    </r>
    <r>
      <rPr>
        <sz val="10"/>
        <rFont val="仿宋_GB2312"/>
        <charset val="134"/>
      </rPr>
      <t>城投大厦点</t>
    </r>
  </si>
  <si>
    <r>
      <rPr>
        <sz val="10"/>
        <rFont val="仿宋_GB2312"/>
        <charset val="134"/>
      </rPr>
      <t>桐梓县蟠龙大道城投大厦停车场</t>
    </r>
  </si>
  <si>
    <r>
      <rPr>
        <sz val="10"/>
        <rFont val="仿宋_GB2312"/>
        <charset val="134"/>
      </rPr>
      <t>桐梓县凯睿充电站</t>
    </r>
    <r>
      <rPr>
        <sz val="10"/>
        <rFont val="Times New Roman"/>
        <charset val="134"/>
      </rPr>
      <t xml:space="preserve">
</t>
    </r>
    <r>
      <rPr>
        <sz val="10"/>
        <rFont val="仿宋_GB2312"/>
        <charset val="134"/>
      </rPr>
      <t>世纪广场点</t>
    </r>
  </si>
  <si>
    <r>
      <rPr>
        <sz val="10"/>
        <rFont val="仿宋_GB2312"/>
        <charset val="134"/>
      </rPr>
      <t>桐梓县海校街道世纪广场停车场</t>
    </r>
  </si>
  <si>
    <r>
      <rPr>
        <sz val="10"/>
        <rFont val="仿宋_GB2312"/>
        <charset val="134"/>
      </rPr>
      <t>桐梓县凯睿充电站</t>
    </r>
    <r>
      <rPr>
        <sz val="10"/>
        <rFont val="Times New Roman"/>
        <charset val="134"/>
      </rPr>
      <t xml:space="preserve">
</t>
    </r>
    <r>
      <rPr>
        <sz val="10"/>
        <rFont val="仿宋_GB2312"/>
        <charset val="134"/>
      </rPr>
      <t>九坝民宿点</t>
    </r>
  </si>
  <si>
    <r>
      <rPr>
        <sz val="10"/>
        <rFont val="仿宋_GB2312"/>
        <charset val="134"/>
      </rPr>
      <t>桐梓县九坝镇山堡村山堡组</t>
    </r>
  </si>
  <si>
    <r>
      <rPr>
        <sz val="10"/>
        <rFont val="仿宋_GB2312"/>
        <charset val="134"/>
      </rPr>
      <t>桐梓县凯睿充电站</t>
    </r>
    <r>
      <rPr>
        <sz val="10"/>
        <rFont val="Times New Roman"/>
        <charset val="134"/>
      </rPr>
      <t xml:space="preserve">
</t>
    </r>
    <r>
      <rPr>
        <sz val="10"/>
        <rFont val="仿宋_GB2312"/>
        <charset val="134"/>
      </rPr>
      <t>官渡河点</t>
    </r>
  </si>
  <si>
    <r>
      <rPr>
        <sz val="10"/>
        <rFont val="仿宋_GB2312"/>
        <charset val="134"/>
      </rPr>
      <t>桐梓县官渡河棚改项目内</t>
    </r>
  </si>
  <si>
    <r>
      <rPr>
        <sz val="10"/>
        <rFont val="仿宋_GB2312"/>
        <charset val="134"/>
      </rPr>
      <t>桐梓县凯睿充电站</t>
    </r>
    <r>
      <rPr>
        <sz val="10"/>
        <rFont val="Times New Roman"/>
        <charset val="134"/>
      </rPr>
      <t xml:space="preserve">
</t>
    </r>
    <r>
      <rPr>
        <sz val="10"/>
        <rFont val="仿宋_GB2312"/>
        <charset val="134"/>
      </rPr>
      <t>桐梓东站点</t>
    </r>
  </si>
  <si>
    <r>
      <rPr>
        <sz val="10"/>
        <rFont val="仿宋_GB2312"/>
        <charset val="134"/>
      </rPr>
      <t>桐梓县高铁东站左侧</t>
    </r>
  </si>
  <si>
    <r>
      <rPr>
        <sz val="10"/>
        <rFont val="仿宋_GB2312"/>
        <charset val="134"/>
      </rPr>
      <t>桐梓县凯睿充电站</t>
    </r>
    <r>
      <rPr>
        <sz val="10"/>
        <rFont val="Times New Roman"/>
        <charset val="134"/>
      </rPr>
      <t xml:space="preserve">
</t>
    </r>
    <r>
      <rPr>
        <sz val="10"/>
        <rFont val="仿宋_GB2312"/>
        <charset val="134"/>
      </rPr>
      <t>茅石点</t>
    </r>
  </si>
  <si>
    <r>
      <rPr>
        <sz val="10"/>
        <rFont val="仿宋_GB2312"/>
        <charset val="134"/>
      </rPr>
      <t>桐梓县茅石镇客运站</t>
    </r>
  </si>
  <si>
    <r>
      <rPr>
        <sz val="10"/>
        <rFont val="仿宋_GB2312"/>
        <charset val="134"/>
      </rPr>
      <t>桐梓县凯睿充电站</t>
    </r>
    <r>
      <rPr>
        <sz val="10"/>
        <rFont val="Times New Roman"/>
        <charset val="134"/>
      </rPr>
      <t xml:space="preserve">
</t>
    </r>
    <r>
      <rPr>
        <sz val="10"/>
        <rFont val="仿宋_GB2312"/>
        <charset val="134"/>
      </rPr>
      <t>娄山关点</t>
    </r>
  </si>
  <si>
    <r>
      <rPr>
        <sz val="10"/>
        <rFont val="仿宋_GB2312"/>
        <charset val="134"/>
      </rPr>
      <t>桐梓县娄山关南溪口停车场</t>
    </r>
  </si>
  <si>
    <t>正安县</t>
  </si>
  <si>
    <r>
      <rPr>
        <sz val="10"/>
        <rFont val="仿宋_GB2312"/>
        <charset val="134"/>
      </rPr>
      <t>正安县玖</t>
    </r>
    <r>
      <rPr>
        <sz val="10"/>
        <rFont val="Times New Roman"/>
        <charset val="134"/>
      </rPr>
      <t>e</t>
    </r>
    <r>
      <rPr>
        <sz val="10"/>
        <rFont val="仿宋_GB2312"/>
        <charset val="134"/>
      </rPr>
      <t>充七鑫</t>
    </r>
    <r>
      <rPr>
        <sz val="10"/>
        <rFont val="Times New Roman"/>
        <charset val="134"/>
      </rPr>
      <t>·</t>
    </r>
    <r>
      <rPr>
        <sz val="10"/>
        <rFont val="仿宋_GB2312"/>
        <charset val="134"/>
      </rPr>
      <t>悦江山电动汽车充电站建设项目</t>
    </r>
  </si>
  <si>
    <r>
      <rPr>
        <sz val="10"/>
        <rFont val="仿宋_GB2312"/>
        <charset val="134"/>
      </rPr>
      <t>正安县凤仪镇山峰村沙坝组七鑫未来世界</t>
    </r>
    <r>
      <rPr>
        <sz val="10"/>
        <rFont val="Times New Roman"/>
        <charset val="134"/>
      </rPr>
      <t>4</t>
    </r>
    <r>
      <rPr>
        <sz val="10"/>
        <rFont val="仿宋_GB2312"/>
        <charset val="134"/>
      </rPr>
      <t>号地块部分</t>
    </r>
  </si>
  <si>
    <r>
      <rPr>
        <sz val="10"/>
        <rFont val="仿宋_GB2312"/>
        <charset val="134"/>
      </rPr>
      <t>正安白茶城充电站建设项目</t>
    </r>
  </si>
  <si>
    <r>
      <rPr>
        <sz val="10"/>
        <rFont val="仿宋_GB2312"/>
        <charset val="134"/>
      </rPr>
      <t>正安县正安白茶城内</t>
    </r>
  </si>
  <si>
    <r>
      <rPr>
        <sz val="10"/>
        <rFont val="仿宋_GB2312"/>
        <charset val="134"/>
      </rPr>
      <t>正安县瑞濠街道桥溪河充电站建设项目</t>
    </r>
  </si>
  <si>
    <r>
      <rPr>
        <sz val="10"/>
        <rFont val="仿宋_GB2312"/>
        <charset val="134"/>
      </rPr>
      <t>正安县安场镇领域汽车修理厂内</t>
    </r>
  </si>
  <si>
    <t>绥阳县</t>
  </si>
  <si>
    <r>
      <rPr>
        <sz val="10"/>
        <rFont val="仿宋_GB2312"/>
        <charset val="134"/>
      </rPr>
      <t>贵州金元智慧能源有限公司</t>
    </r>
  </si>
  <si>
    <r>
      <rPr>
        <sz val="10"/>
        <rFont val="仿宋_GB2312"/>
        <charset val="134"/>
      </rPr>
      <t>绥阳县蒲场镇贵州金元系统内新能源电动汽车充换电设施项目（二期）</t>
    </r>
  </si>
  <si>
    <r>
      <rPr>
        <sz val="10"/>
        <rFont val="仿宋_GB2312"/>
        <charset val="134"/>
      </rPr>
      <t>绥阳县国家电投集团贵州金元金能工贸有限公司（厂内）</t>
    </r>
  </si>
  <si>
    <r>
      <rPr>
        <sz val="10"/>
        <rFont val="仿宋_GB2312"/>
        <charset val="134"/>
      </rPr>
      <t>贵州高投服务管理有限公司蒲场服务区</t>
    </r>
  </si>
  <si>
    <r>
      <rPr>
        <sz val="10"/>
        <rFont val="仿宋_GB2312"/>
        <charset val="134"/>
      </rPr>
      <t>贵州省绥阳县蒲场镇儒溪村</t>
    </r>
  </si>
  <si>
    <r>
      <rPr>
        <sz val="10"/>
        <rFont val="仿宋_GB2312"/>
        <charset val="134"/>
      </rPr>
      <t>绥阳县南环路交叉口充电站</t>
    </r>
  </si>
  <si>
    <r>
      <rPr>
        <sz val="10"/>
        <rFont val="仿宋_GB2312"/>
        <charset val="134"/>
      </rPr>
      <t>绥阳县洋川街道南环路路口</t>
    </r>
  </si>
  <si>
    <r>
      <rPr>
        <sz val="10"/>
        <rFont val="仿宋_GB2312"/>
        <charset val="134"/>
      </rPr>
      <t>绥阳聚新能源运营有限公司</t>
    </r>
  </si>
  <si>
    <r>
      <rPr>
        <sz val="10"/>
        <rFont val="仿宋_GB2312"/>
        <charset val="134"/>
      </rPr>
      <t>育红小学快充充电站</t>
    </r>
  </si>
  <si>
    <r>
      <rPr>
        <sz val="10"/>
        <rFont val="仿宋_GB2312"/>
        <charset val="134"/>
      </rPr>
      <t>贵州省绥阳县洋川街道办育红小学大门旁</t>
    </r>
  </si>
  <si>
    <r>
      <rPr>
        <sz val="10"/>
        <rFont val="仿宋_GB2312"/>
        <charset val="134"/>
      </rPr>
      <t>温泉古镇充电站</t>
    </r>
  </si>
  <si>
    <r>
      <rPr>
        <sz val="10"/>
        <rFont val="仿宋_GB2312"/>
        <charset val="134"/>
      </rPr>
      <t>贵州省绥阳县温泉镇温泉村韩三饭店对面</t>
    </r>
  </si>
  <si>
    <t>凤冈县</t>
  </si>
  <si>
    <r>
      <rPr>
        <sz val="10"/>
        <rFont val="仿宋_GB2312"/>
        <charset val="134"/>
      </rPr>
      <t>凤冈县茶海之心大酒店充电站建设项目</t>
    </r>
  </si>
  <si>
    <r>
      <rPr>
        <sz val="10"/>
        <rFont val="仿宋_GB2312"/>
        <charset val="134"/>
      </rPr>
      <t>龙泉街道</t>
    </r>
  </si>
  <si>
    <r>
      <rPr>
        <sz val="10"/>
        <rFont val="仿宋_GB2312"/>
        <charset val="134"/>
      </rPr>
      <t>凤冈县晟禾城乡开发有限公司</t>
    </r>
  </si>
  <si>
    <r>
      <rPr>
        <sz val="10"/>
        <rFont val="仿宋_GB2312"/>
        <charset val="134"/>
      </rPr>
      <t>凤冈县新能源汽车充电服务建设项目</t>
    </r>
  </si>
  <si>
    <r>
      <rPr>
        <sz val="10"/>
        <rFont val="仿宋_GB2312"/>
        <charset val="134"/>
      </rPr>
      <t>凤冈县何坝街道车站旁（遵义凤冈高速路旁充电站）</t>
    </r>
  </si>
  <si>
    <r>
      <rPr>
        <sz val="10"/>
        <rFont val="仿宋_GB2312"/>
        <charset val="134"/>
      </rPr>
      <t>凤冈县龙泉街道东湖北路</t>
    </r>
  </si>
  <si>
    <r>
      <rPr>
        <sz val="10"/>
        <rFont val="仿宋_GB2312"/>
        <charset val="134"/>
      </rPr>
      <t>凤冈县凤岭街道天河殡仪馆</t>
    </r>
  </si>
  <si>
    <r>
      <rPr>
        <sz val="10"/>
        <rFont val="仿宋_GB2312"/>
        <charset val="134"/>
      </rPr>
      <t>凤冈县绥阳镇永盛社区</t>
    </r>
  </si>
  <si>
    <r>
      <rPr>
        <sz val="10"/>
        <rFont val="仿宋_GB2312"/>
        <charset val="134"/>
      </rPr>
      <t>凤冈县蜂岩镇一品泉社区</t>
    </r>
  </si>
  <si>
    <r>
      <rPr>
        <sz val="10"/>
        <rFont val="仿宋_GB2312"/>
        <charset val="134"/>
      </rPr>
      <t>凤冈县花坪街道茶花社区</t>
    </r>
  </si>
  <si>
    <r>
      <rPr>
        <sz val="10"/>
        <rFont val="仿宋_GB2312"/>
        <charset val="134"/>
      </rPr>
      <t>凤冈县进化镇前进社区原客运站</t>
    </r>
  </si>
  <si>
    <r>
      <rPr>
        <sz val="10"/>
        <rFont val="仿宋_GB2312"/>
        <charset val="134"/>
      </rPr>
      <t>凤冈县龙泉街道城北停车场</t>
    </r>
  </si>
  <si>
    <r>
      <rPr>
        <sz val="10"/>
        <rFont val="仿宋_GB2312"/>
        <charset val="134"/>
      </rPr>
      <t>凤冈县凤冈县龙泉街道原食品公司停车场</t>
    </r>
  </si>
  <si>
    <r>
      <rPr>
        <sz val="10"/>
        <rFont val="仿宋_GB2312"/>
        <charset val="134"/>
      </rPr>
      <t>凤冈县凤冈县龙泉街道县委停车场</t>
    </r>
  </si>
  <si>
    <r>
      <rPr>
        <sz val="10"/>
        <rFont val="仿宋_GB2312"/>
        <charset val="134"/>
      </rPr>
      <t>凤冈县凤冈县龙泉街道瑞锦酒店停车场</t>
    </r>
  </si>
  <si>
    <r>
      <rPr>
        <sz val="10"/>
        <rFont val="仿宋_GB2312"/>
        <charset val="134"/>
      </rPr>
      <t>项目充电枪低于</t>
    </r>
    <r>
      <rPr>
        <sz val="10"/>
        <rFont val="Times New Roman"/>
        <charset val="134"/>
      </rPr>
      <t>3</t>
    </r>
    <r>
      <rPr>
        <sz val="10"/>
        <rFont val="仿宋_GB2312"/>
        <charset val="134"/>
      </rPr>
      <t>把枪</t>
    </r>
  </si>
  <si>
    <r>
      <rPr>
        <sz val="10"/>
        <rFont val="仿宋_GB2312"/>
        <charset val="134"/>
      </rPr>
      <t>凤冈县凤冈县龙泉街道二小巷书香苑小区停车场</t>
    </r>
  </si>
  <si>
    <r>
      <rPr>
        <sz val="10"/>
        <rFont val="仿宋_GB2312"/>
        <charset val="134"/>
      </rPr>
      <t>凤冈城南交通运输综合服务有限公司</t>
    </r>
  </si>
  <si>
    <r>
      <rPr>
        <sz val="10"/>
        <rFont val="仿宋_GB2312"/>
        <charset val="134"/>
      </rPr>
      <t>凤冈县城北车站新能源汽车充电站</t>
    </r>
  </si>
  <si>
    <r>
      <rPr>
        <sz val="10"/>
        <rFont val="仿宋_GB2312"/>
        <charset val="134"/>
      </rPr>
      <t>凤冈县外环路城北车站</t>
    </r>
  </si>
  <si>
    <r>
      <rPr>
        <sz val="10"/>
        <rFont val="仿宋_GB2312"/>
        <charset val="134"/>
      </rPr>
      <t>凤冈县蜂岩镇新能源汽车充电站</t>
    </r>
  </si>
  <si>
    <r>
      <rPr>
        <sz val="10"/>
        <rFont val="仿宋_GB2312"/>
        <charset val="134"/>
      </rPr>
      <t>凤冈县蜂岩车站</t>
    </r>
  </si>
  <si>
    <r>
      <rPr>
        <sz val="10"/>
        <rFont val="仿宋_GB2312"/>
        <charset val="134"/>
      </rPr>
      <t>凤冈县天桥镇新能源汽车充电站</t>
    </r>
  </si>
  <si>
    <r>
      <rPr>
        <sz val="10"/>
        <rFont val="仿宋_GB2312"/>
        <charset val="134"/>
      </rPr>
      <t>凤冈县天桥镇下场口</t>
    </r>
  </si>
  <si>
    <r>
      <rPr>
        <sz val="10"/>
        <rFont val="仿宋_GB2312"/>
        <charset val="134"/>
      </rPr>
      <t>凤冈县蜂岩镇小河村新能源汽车充电站</t>
    </r>
  </si>
  <si>
    <r>
      <rPr>
        <sz val="10"/>
        <rFont val="仿宋_GB2312"/>
        <charset val="134"/>
      </rPr>
      <t>凤冈县蜂岩镇小河村旅游接待中心</t>
    </r>
  </si>
  <si>
    <r>
      <rPr>
        <sz val="10"/>
        <rFont val="仿宋_GB2312"/>
        <charset val="134"/>
      </rPr>
      <t>凤冈县琊川镇新能源汽车充电站</t>
    </r>
  </si>
  <si>
    <r>
      <rPr>
        <sz val="10"/>
        <rFont val="仿宋_GB2312"/>
        <charset val="134"/>
      </rPr>
      <t>凤冈县琊川镇政府大街</t>
    </r>
  </si>
  <si>
    <r>
      <rPr>
        <sz val="10"/>
        <rFont val="仿宋_GB2312"/>
        <charset val="134"/>
      </rPr>
      <t>中国石化销售股份有限公司遵义石油分公司</t>
    </r>
  </si>
  <si>
    <r>
      <rPr>
        <sz val="10"/>
        <rFont val="仿宋_GB2312"/>
        <charset val="134"/>
      </rPr>
      <t>龙泉充电站</t>
    </r>
  </si>
  <si>
    <r>
      <rPr>
        <sz val="10"/>
        <rFont val="仿宋_GB2312"/>
        <charset val="134"/>
      </rPr>
      <t>凤岭街道</t>
    </r>
  </si>
  <si>
    <t>道真县</t>
  </si>
  <si>
    <r>
      <rPr>
        <sz val="10"/>
        <rFont val="仿宋_GB2312"/>
        <charset val="134"/>
      </rPr>
      <t>道真自治县鸭子坝充电站二期</t>
    </r>
  </si>
  <si>
    <r>
      <rPr>
        <sz val="10"/>
        <rFont val="仿宋_GB2312"/>
        <charset val="134"/>
      </rPr>
      <t>道真自治县尹珍大道鸭子坝停车场靠入口处</t>
    </r>
  </si>
  <si>
    <r>
      <rPr>
        <sz val="10"/>
        <rFont val="仿宋_GB2312"/>
        <charset val="134"/>
      </rPr>
      <t>道真自治县银杉物流园充电站</t>
    </r>
  </si>
  <si>
    <r>
      <rPr>
        <sz val="10"/>
        <rFont val="仿宋_GB2312"/>
        <charset val="134"/>
      </rPr>
      <t>道真自治县玉溪镇城关村银杉物流园内地面停车场</t>
    </r>
  </si>
  <si>
    <r>
      <rPr>
        <sz val="10"/>
        <rFont val="仿宋_GB2312"/>
        <charset val="134"/>
      </rPr>
      <t>中国石化销售股份有限公司贵州遵义石油分公司</t>
    </r>
  </si>
  <si>
    <r>
      <rPr>
        <sz val="10"/>
        <rFont val="仿宋_GB2312"/>
        <charset val="134"/>
      </rPr>
      <t>道真自治县迎宾大道充电站</t>
    </r>
  </si>
  <si>
    <r>
      <rPr>
        <sz val="10"/>
        <rFont val="仿宋_GB2312"/>
        <charset val="134"/>
      </rPr>
      <t>道真自治县中国石化迎宾大道加油站内</t>
    </r>
  </si>
  <si>
    <r>
      <rPr>
        <sz val="10"/>
        <rFont val="仿宋_GB2312"/>
        <charset val="134"/>
      </rPr>
      <t>未接入平台</t>
    </r>
  </si>
  <si>
    <r>
      <rPr>
        <sz val="10"/>
        <rFont val="仿宋_GB2312"/>
        <charset val="134"/>
      </rPr>
      <t>道真自治县鸭子坝充电站</t>
    </r>
  </si>
  <si>
    <r>
      <rPr>
        <sz val="10"/>
        <rFont val="仿宋_GB2312"/>
        <charset val="134"/>
      </rPr>
      <t>道真自治县鸭子坝开心火锅停车场内</t>
    </r>
  </si>
  <si>
    <t>仁怀市</t>
  </si>
  <si>
    <r>
      <rPr>
        <sz val="10"/>
        <rFont val="仿宋_GB2312"/>
        <charset val="134"/>
      </rPr>
      <t>仁怀市交通建设投资开发有限公司</t>
    </r>
  </si>
  <si>
    <r>
      <rPr>
        <sz val="10"/>
        <rFont val="仿宋_GB2312"/>
        <charset val="134"/>
      </rPr>
      <t>仁怀客运总站充电站</t>
    </r>
  </si>
  <si>
    <r>
      <rPr>
        <sz val="10"/>
        <rFont val="仿宋_GB2312"/>
        <charset val="134"/>
      </rPr>
      <t>仁怀市苍龙街道办事处</t>
    </r>
  </si>
  <si>
    <r>
      <rPr>
        <sz val="10"/>
        <rFont val="仿宋_GB2312"/>
        <charset val="134"/>
      </rPr>
      <t>构皮湾充电站</t>
    </r>
  </si>
  <si>
    <r>
      <rPr>
        <sz val="10"/>
        <rFont val="仿宋_GB2312"/>
        <charset val="134"/>
      </rPr>
      <t>仁怀市富康路</t>
    </r>
    <r>
      <rPr>
        <sz val="10"/>
        <rFont val="Times New Roman"/>
        <charset val="134"/>
      </rPr>
      <t>280</t>
    </r>
    <r>
      <rPr>
        <sz val="10"/>
        <rFont val="仿宋_GB2312"/>
        <charset val="134"/>
      </rPr>
      <t>米处</t>
    </r>
  </si>
  <si>
    <r>
      <rPr>
        <sz val="10"/>
        <rFont val="仿宋_GB2312"/>
        <charset val="134"/>
      </rPr>
      <t>方圆荟充电站</t>
    </r>
  </si>
  <si>
    <r>
      <rPr>
        <sz val="10"/>
        <rFont val="仿宋_GB2312"/>
        <charset val="134"/>
      </rPr>
      <t>仁怀市方圆荟地下室</t>
    </r>
  </si>
  <si>
    <r>
      <rPr>
        <sz val="10"/>
        <rFont val="仿宋_GB2312"/>
        <charset val="134"/>
      </rPr>
      <t>楠竹林充电站</t>
    </r>
  </si>
  <si>
    <r>
      <rPr>
        <sz val="10"/>
        <rFont val="仿宋_GB2312"/>
        <charset val="134"/>
      </rPr>
      <t>仁怀市楠竹林美食城地下室</t>
    </r>
  </si>
  <si>
    <r>
      <rPr>
        <sz val="10"/>
        <rFont val="仿宋_GB2312"/>
        <charset val="134"/>
      </rPr>
      <t>岩湾充电站</t>
    </r>
  </si>
  <si>
    <r>
      <rPr>
        <sz val="10"/>
        <rFont val="仿宋_GB2312"/>
        <charset val="134"/>
      </rPr>
      <t>仁怀市二桥安置小区靠近高速</t>
    </r>
  </si>
  <si>
    <r>
      <rPr>
        <sz val="10"/>
        <rFont val="仿宋_GB2312"/>
        <charset val="134"/>
      </rPr>
      <t>垃圾转运站充电站</t>
    </r>
  </si>
  <si>
    <r>
      <rPr>
        <sz val="10"/>
        <rFont val="仿宋_GB2312"/>
        <charset val="134"/>
      </rPr>
      <t>仁怀市糊涂酒业对面</t>
    </r>
    <r>
      <rPr>
        <sz val="10"/>
        <rFont val="Times New Roman"/>
        <charset val="134"/>
      </rPr>
      <t>50</t>
    </r>
    <r>
      <rPr>
        <sz val="10"/>
        <rFont val="仿宋_GB2312"/>
        <charset val="134"/>
      </rPr>
      <t>米</t>
    </r>
  </si>
  <si>
    <r>
      <rPr>
        <sz val="10"/>
        <rFont val="仿宋_GB2312"/>
        <charset val="134"/>
      </rPr>
      <t>茅台综合服务体充电站</t>
    </r>
  </si>
  <si>
    <r>
      <rPr>
        <sz val="10"/>
        <rFont val="仿宋_GB2312"/>
        <charset val="134"/>
      </rPr>
      <t>茅台镇华山路</t>
    </r>
    <r>
      <rPr>
        <sz val="10"/>
        <rFont val="Times New Roman"/>
        <charset val="134"/>
      </rPr>
      <t>15</t>
    </r>
    <r>
      <rPr>
        <sz val="10"/>
        <rFont val="仿宋_GB2312"/>
        <charset val="134"/>
      </rPr>
      <t>号</t>
    </r>
  </si>
  <si>
    <r>
      <rPr>
        <sz val="10"/>
        <rFont val="仿宋_GB2312"/>
        <charset val="134"/>
      </rPr>
      <t>朱旺坨充电站</t>
    </r>
  </si>
  <si>
    <r>
      <rPr>
        <sz val="10"/>
        <rFont val="仿宋_GB2312"/>
        <charset val="134"/>
      </rPr>
      <t>茅台镇国际大酒店对面</t>
    </r>
  </si>
  <si>
    <r>
      <rPr>
        <sz val="10"/>
        <rFont val="仿宋_GB2312"/>
        <charset val="134"/>
      </rPr>
      <t>西山充电站</t>
    </r>
  </si>
  <si>
    <r>
      <rPr>
        <sz val="10"/>
        <rFont val="仿宋_GB2312"/>
        <charset val="134"/>
      </rPr>
      <t>茅台镇天酿景区下行</t>
    </r>
    <r>
      <rPr>
        <sz val="10"/>
        <rFont val="Times New Roman"/>
        <charset val="134"/>
      </rPr>
      <t>100</t>
    </r>
    <r>
      <rPr>
        <sz val="10"/>
        <rFont val="仿宋_GB2312"/>
        <charset val="134"/>
      </rPr>
      <t>米</t>
    </r>
  </si>
  <si>
    <r>
      <rPr>
        <sz val="10"/>
        <rFont val="仿宋_GB2312"/>
        <charset val="134"/>
      </rPr>
      <t>四渡赤水充电站</t>
    </r>
  </si>
  <si>
    <r>
      <rPr>
        <sz val="10"/>
        <rFont val="仿宋_GB2312"/>
        <charset val="134"/>
      </rPr>
      <t>茅台镇四渡赤水餐厅边上</t>
    </r>
  </si>
  <si>
    <r>
      <rPr>
        <sz val="10"/>
        <rFont val="仿宋_GB2312"/>
        <charset val="134"/>
      </rPr>
      <t>仁怀市交通运输服务有限公司</t>
    </r>
  </si>
  <si>
    <r>
      <rPr>
        <sz val="10"/>
        <rFont val="仿宋_GB2312"/>
        <charset val="134"/>
      </rPr>
      <t>北门新能源充电站</t>
    </r>
  </si>
  <si>
    <r>
      <rPr>
        <sz val="10"/>
        <rFont val="仿宋_GB2312"/>
        <charset val="134"/>
      </rPr>
      <t>仁怀市中枢街道办事处原北门车站</t>
    </r>
  </si>
  <si>
    <r>
      <rPr>
        <sz val="10"/>
        <rFont val="仿宋_GB2312"/>
        <charset val="134"/>
      </rPr>
      <t>仁怀市发扬新能源发展有限公司</t>
    </r>
  </si>
  <si>
    <r>
      <rPr>
        <sz val="10"/>
        <rFont val="仿宋_GB2312"/>
        <charset val="134"/>
      </rPr>
      <t>仁怀市发扬新能源发展有限公司凤凰小区充电站</t>
    </r>
  </si>
  <si>
    <r>
      <rPr>
        <sz val="10"/>
        <rFont val="仿宋_GB2312"/>
        <charset val="134"/>
      </rPr>
      <t>仁怀市苍龙街道办事处凤凰小区</t>
    </r>
  </si>
  <si>
    <r>
      <rPr>
        <sz val="10"/>
        <rFont val="仿宋_GB2312"/>
        <charset val="134"/>
      </rPr>
      <t>贵州快闪贸易有限公司</t>
    </r>
  </si>
  <si>
    <r>
      <rPr>
        <sz val="10"/>
        <rFont val="仿宋_GB2312"/>
        <charset val="134"/>
      </rPr>
      <t>快闪新能源充电站建设项目</t>
    </r>
  </si>
  <si>
    <r>
      <rPr>
        <sz val="10"/>
        <rFont val="仿宋_GB2312"/>
        <charset val="134"/>
      </rPr>
      <t>贵州省仁怀市西环线黄树庄停车场</t>
    </r>
  </si>
  <si>
    <r>
      <rPr>
        <sz val="10"/>
        <rFont val="仿宋_GB2312"/>
        <charset val="134"/>
      </rPr>
      <t>仁怀市茅台机场向黔充充电站</t>
    </r>
  </si>
  <si>
    <r>
      <rPr>
        <sz val="10"/>
        <rFont val="仿宋_GB2312"/>
        <charset val="134"/>
      </rPr>
      <t>茅台机场露天停车场（靠入口）</t>
    </r>
  </si>
  <si>
    <r>
      <rPr>
        <sz val="10"/>
        <rFont val="仿宋_GB2312"/>
        <charset val="134"/>
      </rPr>
      <t>仁怀市张家坪城北社区向黔充充电站</t>
    </r>
  </si>
  <si>
    <r>
      <rPr>
        <sz val="10"/>
        <rFont val="仿宋_GB2312"/>
        <charset val="134"/>
      </rPr>
      <t>仁怀市城北社区张家坪特殊教育学校附近停车场内</t>
    </r>
  </si>
  <si>
    <r>
      <rPr>
        <sz val="10"/>
        <rFont val="仿宋_GB2312"/>
        <charset val="134"/>
      </rPr>
      <t>贵州黔盛道贸易有限公司</t>
    </r>
  </si>
  <si>
    <r>
      <rPr>
        <sz val="10"/>
        <rFont val="仿宋_GB2312"/>
        <charset val="134"/>
      </rPr>
      <t>黔盛道贸易有限公司林园社区充电站建设</t>
    </r>
  </si>
  <si>
    <r>
      <rPr>
        <sz val="10"/>
        <rFont val="仿宋_GB2312"/>
        <charset val="134"/>
      </rPr>
      <t>贵州省仁怀市中枢街道办事处鹿鸣社区林园连接处</t>
    </r>
  </si>
  <si>
    <r>
      <rPr>
        <sz val="10"/>
        <rFont val="仿宋_GB2312"/>
        <charset val="134"/>
      </rPr>
      <t>贵州部诺贸易有限公司</t>
    </r>
  </si>
  <si>
    <r>
      <rPr>
        <sz val="10"/>
        <rFont val="仿宋_GB2312"/>
        <charset val="134"/>
      </rPr>
      <t>贵州部诺桥坡充电站</t>
    </r>
  </si>
  <si>
    <r>
      <rPr>
        <sz val="10"/>
        <rFont val="仿宋_GB2312"/>
        <charset val="134"/>
      </rPr>
      <t>仁怀市苍龙街道五里碑社区桥坡组</t>
    </r>
  </si>
  <si>
    <r>
      <rPr>
        <sz val="10"/>
        <rFont val="仿宋_GB2312"/>
        <charset val="134"/>
      </rPr>
      <t>马店充电站</t>
    </r>
  </si>
  <si>
    <r>
      <rPr>
        <sz val="10"/>
        <rFont val="仿宋_GB2312"/>
        <charset val="134"/>
      </rPr>
      <t>仁怀市鲁班街道生界社区水口组</t>
    </r>
  </si>
  <si>
    <r>
      <rPr>
        <sz val="10"/>
        <rFont val="仿宋_GB2312"/>
        <charset val="134"/>
      </rPr>
      <t>部诺盛世龙城充电站（扩建）</t>
    </r>
  </si>
  <si>
    <r>
      <rPr>
        <sz val="10"/>
        <rFont val="仿宋_GB2312"/>
        <charset val="134"/>
      </rPr>
      <t>仁怀市盐津街道大坪上社区盛世龙城</t>
    </r>
    <r>
      <rPr>
        <sz val="10"/>
        <rFont val="Times New Roman"/>
        <charset val="134"/>
      </rPr>
      <t>2</t>
    </r>
    <r>
      <rPr>
        <sz val="10"/>
        <rFont val="仿宋_GB2312"/>
        <charset val="134"/>
      </rPr>
      <t>组</t>
    </r>
  </si>
  <si>
    <r>
      <rPr>
        <sz val="10"/>
        <rFont val="仿宋_GB2312"/>
        <charset val="134"/>
      </rPr>
      <t>部诺茅台路充电站</t>
    </r>
  </si>
  <si>
    <r>
      <rPr>
        <sz val="10"/>
        <rFont val="仿宋_GB2312"/>
        <charset val="134"/>
      </rPr>
      <t>仁怀市中枢街道茅台路社区茅台路</t>
    </r>
    <r>
      <rPr>
        <sz val="10"/>
        <rFont val="Times New Roman"/>
        <charset val="134"/>
      </rPr>
      <t>419</t>
    </r>
  </si>
  <si>
    <r>
      <rPr>
        <sz val="16"/>
        <rFont val="Times New Roman"/>
        <charset val="134"/>
      </rPr>
      <t>2023</t>
    </r>
    <r>
      <rPr>
        <sz val="16"/>
        <rFont val="方正小标宋简体"/>
        <charset val="134"/>
      </rPr>
      <t>年贵州省充电基础设施补助资金缓发项目表</t>
    </r>
  </si>
  <si>
    <r>
      <rPr>
        <sz val="11"/>
        <rFont val="黑体"/>
        <charset val="134"/>
      </rPr>
      <t>序号</t>
    </r>
  </si>
  <si>
    <r>
      <rPr>
        <sz val="11"/>
        <rFont val="黑体"/>
        <charset val="134"/>
      </rPr>
      <t>项目业主</t>
    </r>
  </si>
  <si>
    <r>
      <rPr>
        <sz val="11"/>
        <rFont val="黑体"/>
        <charset val="134"/>
      </rPr>
      <t>项目名称</t>
    </r>
  </si>
  <si>
    <r>
      <rPr>
        <sz val="11"/>
        <rFont val="黑体"/>
        <charset val="134"/>
      </rPr>
      <t>项目地址</t>
    </r>
  </si>
  <si>
    <r>
      <rPr>
        <sz val="11"/>
        <rFont val="黑体"/>
        <charset val="134"/>
      </rPr>
      <t>项目规模（直流，千瓦）</t>
    </r>
  </si>
  <si>
    <r>
      <rPr>
        <sz val="11"/>
        <rFont val="黑体"/>
        <charset val="134"/>
      </rPr>
      <t>充电设施数量（个）</t>
    </r>
  </si>
  <si>
    <r>
      <rPr>
        <sz val="11"/>
        <rFont val="黑体"/>
        <charset val="134"/>
      </rPr>
      <t>项目规模（交流，千瓦）</t>
    </r>
  </si>
  <si>
    <r>
      <rPr>
        <sz val="11"/>
        <rFont val="黑体"/>
        <charset val="134"/>
      </rPr>
      <t>申报奖补金额（万元）</t>
    </r>
  </si>
  <si>
    <r>
      <rPr>
        <sz val="11"/>
        <rFont val="黑体"/>
        <charset val="134"/>
      </rPr>
      <t>是否正常使用</t>
    </r>
  </si>
  <si>
    <r>
      <rPr>
        <sz val="11"/>
        <rFont val="黑体"/>
        <charset val="134"/>
      </rPr>
      <t>省级平台核验结果</t>
    </r>
  </si>
  <si>
    <r>
      <rPr>
        <sz val="11"/>
        <rFont val="黑体"/>
        <charset val="134"/>
      </rPr>
      <t>拟奖补金额（万元）</t>
    </r>
  </si>
  <si>
    <r>
      <rPr>
        <sz val="14"/>
        <rFont val="方正小标宋简体"/>
        <charset val="134"/>
      </rPr>
      <t>合计</t>
    </r>
  </si>
  <si>
    <r>
      <rPr>
        <sz val="14"/>
        <rFont val="楷体_GB2312"/>
        <charset val="134"/>
      </rPr>
      <t>贵阳市</t>
    </r>
  </si>
  <si>
    <r>
      <rPr>
        <sz val="12"/>
        <rFont val="仿宋_GB2312"/>
        <charset val="134"/>
      </rPr>
      <t>观山湖</t>
    </r>
  </si>
  <si>
    <r>
      <rPr>
        <sz val="10"/>
        <rFont val="仿宋_GB2312"/>
        <charset val="134"/>
      </rPr>
      <t>特来电贵阳吉利汽车厂充电站</t>
    </r>
  </si>
  <si>
    <r>
      <rPr>
        <sz val="10"/>
        <rFont val="仿宋_GB2312"/>
        <charset val="134"/>
      </rPr>
      <t>贵州省贵阳市观山湖区观清路吉利汽车贵阳制造基地</t>
    </r>
    <r>
      <rPr>
        <sz val="10"/>
        <rFont val="Times New Roman"/>
        <charset val="134"/>
      </rPr>
      <t>1</t>
    </r>
    <r>
      <rPr>
        <sz val="10"/>
        <rFont val="仿宋_GB2312"/>
        <charset val="134"/>
      </rPr>
      <t>号地面停车场</t>
    </r>
  </si>
  <si>
    <r>
      <rPr>
        <sz val="10"/>
        <rFont val="仿宋_GB2312"/>
        <charset val="134"/>
      </rPr>
      <t>是</t>
    </r>
  </si>
  <si>
    <r>
      <rPr>
        <sz val="10"/>
        <rFont val="仿宋_GB2312"/>
        <charset val="134"/>
      </rPr>
      <t>贵阳市公安局充电桩建设项目</t>
    </r>
  </si>
  <si>
    <r>
      <rPr>
        <sz val="10"/>
        <rFont val="仿宋_GB2312"/>
        <charset val="134"/>
      </rPr>
      <t>贵阳市观山湖区白云大道</t>
    </r>
  </si>
  <si>
    <r>
      <rPr>
        <sz val="10"/>
        <rFont val="仿宋_GB2312"/>
        <charset val="134"/>
      </rPr>
      <t>否</t>
    </r>
  </si>
  <si>
    <r>
      <rPr>
        <sz val="10"/>
        <rFont val="仿宋_GB2312"/>
        <charset val="134"/>
      </rPr>
      <t>平台无对应站点信息</t>
    </r>
  </si>
  <si>
    <r>
      <rPr>
        <sz val="10"/>
        <rFont val="仿宋_GB2312"/>
        <charset val="134"/>
      </rPr>
      <t>贵州省公路局充电桩建设项目</t>
    </r>
  </si>
  <si>
    <r>
      <rPr>
        <sz val="10"/>
        <rFont val="仿宋_GB2312"/>
        <charset val="134"/>
      </rPr>
      <t>贵州省贵阳市观山湖区阳关大道</t>
    </r>
  </si>
  <si>
    <r>
      <rPr>
        <sz val="12"/>
        <rFont val="仿宋_GB2312"/>
        <charset val="134"/>
      </rPr>
      <t>南明区</t>
    </r>
  </si>
  <si>
    <r>
      <rPr>
        <sz val="10"/>
        <rFont val="仿宋_GB2312"/>
        <charset val="134"/>
      </rPr>
      <t>玖</t>
    </r>
    <r>
      <rPr>
        <sz val="10"/>
        <rFont val="Times New Roman"/>
        <charset val="134"/>
      </rPr>
      <t>e</t>
    </r>
    <r>
      <rPr>
        <sz val="10"/>
        <rFont val="仿宋_GB2312"/>
        <charset val="134"/>
      </rPr>
      <t>充八公里电动汽车充电站</t>
    </r>
  </si>
  <si>
    <r>
      <rPr>
        <sz val="10"/>
        <rFont val="仿宋_GB2312"/>
        <charset val="134"/>
      </rPr>
      <t>贵阳市南明区摆朗立交桥下空间停车场</t>
    </r>
  </si>
  <si>
    <r>
      <rPr>
        <sz val="10"/>
        <rFont val="仿宋_GB2312"/>
        <charset val="134"/>
      </rPr>
      <t>太升国际一期地面停车场充电站</t>
    </r>
  </si>
  <si>
    <r>
      <rPr>
        <sz val="10"/>
        <rFont val="仿宋_GB2312"/>
        <charset val="134"/>
      </rPr>
      <t>贵阳市机场路</t>
    </r>
    <r>
      <rPr>
        <sz val="10"/>
        <rFont val="Times New Roman"/>
        <charset val="134"/>
      </rPr>
      <t>9</t>
    </r>
    <r>
      <rPr>
        <sz val="10"/>
        <rFont val="仿宋_GB2312"/>
        <charset val="134"/>
      </rPr>
      <t>号太升国际一期地面露天停车场</t>
    </r>
  </si>
  <si>
    <r>
      <rPr>
        <sz val="10"/>
        <rFont val="仿宋_GB2312"/>
        <charset val="134"/>
      </rPr>
      <t>特来电贵阳顺丰分拣中心充电站</t>
    </r>
  </si>
  <si>
    <r>
      <rPr>
        <sz val="10"/>
        <rFont val="仿宋_GB2312"/>
        <charset val="134"/>
      </rPr>
      <t>贵阳市双龙区贵龙大道顺通路</t>
    </r>
    <r>
      <rPr>
        <sz val="10"/>
        <rFont val="Times New Roman"/>
        <charset val="134"/>
      </rPr>
      <t>1</t>
    </r>
    <r>
      <rPr>
        <sz val="10"/>
        <rFont val="仿宋_GB2312"/>
        <charset val="134"/>
      </rPr>
      <t>号丰泰产业园分拣中心停车场</t>
    </r>
  </si>
  <si>
    <r>
      <rPr>
        <sz val="12"/>
        <rFont val="仿宋_GB2312"/>
        <charset val="134"/>
      </rPr>
      <t>云岩区</t>
    </r>
  </si>
  <si>
    <r>
      <rPr>
        <sz val="10"/>
        <rFont val="仿宋_GB2312"/>
        <charset val="134"/>
      </rPr>
      <t>玖</t>
    </r>
    <r>
      <rPr>
        <sz val="10"/>
        <rFont val="Times New Roman"/>
        <charset val="134"/>
      </rPr>
      <t>e</t>
    </r>
    <r>
      <rPr>
        <sz val="10"/>
        <rFont val="仿宋_GB2312"/>
        <charset val="134"/>
      </rPr>
      <t>充汽车三场电动汽车充电站</t>
    </r>
  </si>
  <si>
    <r>
      <rPr>
        <sz val="10"/>
        <rFont val="仿宋_GB2312"/>
        <charset val="134"/>
      </rPr>
      <t>贵州省云岩区汽车三场停车场内</t>
    </r>
  </si>
  <si>
    <r>
      <rPr>
        <sz val="10"/>
        <rFont val="仿宋_GB2312"/>
        <charset val="134"/>
      </rPr>
      <t>恒易捷汽修电充电站建设项目</t>
    </r>
  </si>
  <si>
    <r>
      <rPr>
        <sz val="10"/>
        <rFont val="仿宋_GB2312"/>
        <charset val="134"/>
      </rPr>
      <t>贵阳市云岩区东山路恒易捷汽修店</t>
    </r>
  </si>
  <si>
    <r>
      <rPr>
        <sz val="10"/>
        <rFont val="仿宋_GB2312"/>
        <charset val="134"/>
      </rPr>
      <t>贵阳市云岩区八鸽岩小区充电站建设项目</t>
    </r>
  </si>
  <si>
    <r>
      <rPr>
        <sz val="10"/>
        <rFont val="仿宋_GB2312"/>
        <charset val="134"/>
      </rPr>
      <t>贵阳市云岩区黔灵山路八鸽岩小区停车场</t>
    </r>
  </si>
  <si>
    <r>
      <rPr>
        <sz val="12"/>
        <rFont val="仿宋_GB2312"/>
        <charset val="134"/>
      </rPr>
      <t>经开区</t>
    </r>
  </si>
  <si>
    <r>
      <rPr>
        <sz val="10"/>
        <rFont val="仿宋_GB2312"/>
        <charset val="134"/>
      </rPr>
      <t>特来电贵阳小河万科充电站</t>
    </r>
  </si>
  <si>
    <r>
      <rPr>
        <sz val="10"/>
        <rFont val="仿宋_GB2312"/>
        <charset val="134"/>
      </rPr>
      <t>贵阳市经济技术开发区长江路万科广场商业地下停车场负一层</t>
    </r>
  </si>
  <si>
    <r>
      <rPr>
        <sz val="12"/>
        <rFont val="仿宋_GB2312"/>
        <charset val="134"/>
      </rPr>
      <t>白云区</t>
    </r>
  </si>
  <si>
    <r>
      <rPr>
        <sz val="10"/>
        <rFont val="仿宋_GB2312"/>
        <charset val="134"/>
      </rPr>
      <t>环城白云高速服务区电动汽车充电站（双向）</t>
    </r>
  </si>
  <si>
    <r>
      <rPr>
        <sz val="10"/>
        <rFont val="仿宋_GB2312"/>
        <charset val="134"/>
      </rPr>
      <t>贵州省贵阳市白云高山服务区（双向）</t>
    </r>
  </si>
  <si>
    <r>
      <rPr>
        <sz val="12"/>
        <rFont val="仿宋_GB2312"/>
        <charset val="134"/>
      </rPr>
      <t>清镇市</t>
    </r>
  </si>
  <si>
    <r>
      <rPr>
        <sz val="10"/>
        <rFont val="仿宋_GB2312"/>
        <charset val="134"/>
      </rPr>
      <t>云岭东路畅的科技充电站</t>
    </r>
  </si>
  <si>
    <r>
      <rPr>
        <sz val="10"/>
        <rFont val="仿宋_GB2312"/>
        <charset val="134"/>
      </rPr>
      <t>贵阳市清镇市盘化住宅小区</t>
    </r>
    <r>
      <rPr>
        <sz val="10"/>
        <rFont val="Times New Roman"/>
        <charset val="134"/>
      </rPr>
      <t>(</t>
    </r>
    <r>
      <rPr>
        <sz val="10"/>
        <rFont val="仿宋_GB2312"/>
        <charset val="134"/>
      </rPr>
      <t>方向盘餐厅内</t>
    </r>
    <r>
      <rPr>
        <sz val="10"/>
        <rFont val="Times New Roman"/>
        <charset val="134"/>
      </rPr>
      <t>)</t>
    </r>
  </si>
  <si>
    <r>
      <rPr>
        <sz val="12"/>
        <rFont val="仿宋_GB2312"/>
        <charset val="134"/>
      </rPr>
      <t>修文县</t>
    </r>
  </si>
  <si>
    <r>
      <rPr>
        <sz val="10"/>
        <rFont val="仿宋_GB2312"/>
        <charset val="134"/>
      </rPr>
      <t>特来电扎佐兴达铁路物流园充电站</t>
    </r>
  </si>
  <si>
    <r>
      <rPr>
        <sz val="10"/>
        <rFont val="仿宋_GB2312"/>
        <charset val="134"/>
      </rPr>
      <t>修文县扎佐街道襄阳路</t>
    </r>
    <r>
      <rPr>
        <sz val="10"/>
        <rFont val="Times New Roman"/>
        <charset val="134"/>
      </rPr>
      <t>174</t>
    </r>
    <r>
      <rPr>
        <sz val="10"/>
        <rFont val="仿宋_GB2312"/>
        <charset val="134"/>
      </rPr>
      <t>号扎佐兴达铁路物流园场区内</t>
    </r>
  </si>
  <si>
    <r>
      <rPr>
        <sz val="12"/>
        <rFont val="仿宋_GB2312"/>
        <charset val="134"/>
      </rPr>
      <t>乌当区</t>
    </r>
  </si>
  <si>
    <r>
      <rPr>
        <sz val="10"/>
        <rFont val="仿宋_GB2312"/>
        <charset val="134"/>
      </rPr>
      <t>乌当区渔洞峡秀园充电桩建设项目</t>
    </r>
  </si>
  <si>
    <r>
      <rPr>
        <sz val="10"/>
        <rFont val="仿宋_GB2312"/>
        <charset val="134"/>
      </rPr>
      <t>乌当区东风镇头堡猪场渔洞峡</t>
    </r>
  </si>
  <si>
    <r>
      <rPr>
        <sz val="14"/>
        <rFont val="楷体_GB2312"/>
        <charset val="134"/>
      </rPr>
      <t>遵义市</t>
    </r>
  </si>
  <si>
    <r>
      <rPr>
        <sz val="12"/>
        <rFont val="仿宋_GB2312"/>
        <charset val="134"/>
      </rPr>
      <t>红花岗区</t>
    </r>
  </si>
  <si>
    <r>
      <rPr>
        <sz val="10"/>
        <rFont val="仿宋_GB2312"/>
        <charset val="134"/>
      </rPr>
      <t>遵义市公共交通（集团）有限责任公司</t>
    </r>
  </si>
  <si>
    <r>
      <rPr>
        <sz val="10"/>
        <rFont val="仿宋_GB2312"/>
        <charset val="134"/>
      </rPr>
      <t>银河西路公交停保场充电</t>
    </r>
    <r>
      <rPr>
        <sz val="10"/>
        <rFont val="Times New Roman"/>
        <charset val="134"/>
      </rPr>
      <t>4</t>
    </r>
    <r>
      <rPr>
        <sz val="10"/>
        <rFont val="仿宋_GB2312"/>
        <charset val="134"/>
      </rPr>
      <t>站第三期</t>
    </r>
  </si>
  <si>
    <r>
      <rPr>
        <sz val="10"/>
        <rFont val="仿宋_GB2312"/>
        <charset val="134"/>
      </rPr>
      <t>红花岗区银河西路公交集团公交停保场内</t>
    </r>
  </si>
  <si>
    <r>
      <rPr>
        <sz val="12"/>
        <rFont val="仿宋_GB2312"/>
        <charset val="134"/>
      </rPr>
      <t>播州区</t>
    </r>
  </si>
  <si>
    <r>
      <rPr>
        <sz val="10"/>
        <rFont val="仿宋_GB2312"/>
        <charset val="134"/>
      </rPr>
      <t>遵义重卡储能换电一体化能源服务站项目</t>
    </r>
  </si>
  <si>
    <r>
      <rPr>
        <sz val="10"/>
        <rFont val="仿宋_GB2312"/>
        <charset val="134"/>
      </rPr>
      <t>贵州省遵义市播州区</t>
    </r>
    <r>
      <rPr>
        <sz val="10"/>
        <rFont val="宋体"/>
        <charset val="134"/>
      </rPr>
      <t>尙</t>
    </r>
    <r>
      <rPr>
        <sz val="10"/>
        <rFont val="仿宋_GB2312"/>
        <charset val="134"/>
      </rPr>
      <t>嵇镇</t>
    </r>
  </si>
  <si>
    <r>
      <rPr>
        <sz val="12"/>
        <rFont val="仿宋_GB2312"/>
        <charset val="134"/>
      </rPr>
      <t>湄潭县</t>
    </r>
  </si>
  <si>
    <r>
      <rPr>
        <sz val="10"/>
        <rFont val="仿宋_GB2312"/>
        <charset val="134"/>
      </rPr>
      <t>鼎天新能源（贵州）有限公司</t>
    </r>
  </si>
  <si>
    <r>
      <rPr>
        <sz val="10"/>
        <rFont val="仿宋_GB2312"/>
        <charset val="134"/>
      </rPr>
      <t>湄潭县华府新城</t>
    </r>
    <r>
      <rPr>
        <sz val="10"/>
        <rFont val="Times New Roman"/>
        <charset val="134"/>
      </rPr>
      <t>-</t>
    </r>
    <r>
      <rPr>
        <sz val="10"/>
        <rFont val="仿宋_GB2312"/>
        <charset val="134"/>
      </rPr>
      <t>金立方充电桩建设项目</t>
    </r>
    <r>
      <rPr>
        <sz val="10"/>
        <rFont val="Times New Roman"/>
        <charset val="134"/>
      </rPr>
      <t xml:space="preserve"> </t>
    </r>
  </si>
  <si>
    <r>
      <rPr>
        <sz val="10"/>
        <rFont val="仿宋_GB2312"/>
        <charset val="134"/>
      </rPr>
      <t>湄潭县茶城大道华府新城、茶城大道金立方小区</t>
    </r>
    <r>
      <rPr>
        <sz val="10"/>
        <rFont val="Times New Roman"/>
        <charset val="134"/>
      </rPr>
      <t>477</t>
    </r>
    <r>
      <rPr>
        <sz val="10"/>
        <rFont val="仿宋_GB2312"/>
        <charset val="134"/>
      </rPr>
      <t>号</t>
    </r>
    <r>
      <rPr>
        <sz val="10"/>
        <rFont val="Times New Roman"/>
        <charset val="134"/>
      </rPr>
      <t xml:space="preserve">  </t>
    </r>
  </si>
  <si>
    <r>
      <rPr>
        <sz val="12"/>
        <rFont val="仿宋_GB2312"/>
        <charset val="134"/>
      </rPr>
      <t>新蒲新区</t>
    </r>
  </si>
  <si>
    <r>
      <rPr>
        <sz val="10"/>
        <rFont val="仿宋_GB2312"/>
        <charset val="134"/>
      </rPr>
      <t>玖</t>
    </r>
    <r>
      <rPr>
        <sz val="10"/>
        <rFont val="Times New Roman"/>
        <charset val="134"/>
      </rPr>
      <t>e</t>
    </r>
    <r>
      <rPr>
        <sz val="10"/>
        <rFont val="仿宋_GB2312"/>
        <charset val="134"/>
      </rPr>
      <t>充奥体中心电动汽车充电站</t>
    </r>
  </si>
  <si>
    <r>
      <rPr>
        <sz val="10"/>
        <rFont val="仿宋_GB2312"/>
        <charset val="134"/>
      </rPr>
      <t>遵义市新蒲新区奥体中心地上停车场</t>
    </r>
  </si>
  <si>
    <r>
      <rPr>
        <sz val="10"/>
        <rFont val="仿宋_GB2312"/>
        <charset val="134"/>
      </rPr>
      <t>玖</t>
    </r>
    <r>
      <rPr>
        <sz val="10"/>
        <rFont val="Times New Roman"/>
        <charset val="134"/>
      </rPr>
      <t>e</t>
    </r>
    <r>
      <rPr>
        <sz val="10"/>
        <rFont val="仿宋_GB2312"/>
        <charset val="134"/>
      </rPr>
      <t>充黔北老街电动汽车充电站</t>
    </r>
  </si>
  <si>
    <r>
      <rPr>
        <sz val="10"/>
        <rFont val="仿宋_GB2312"/>
        <charset val="134"/>
      </rPr>
      <t>遵义市新蒲新区黔北老街地上停车场</t>
    </r>
  </si>
  <si>
    <r>
      <rPr>
        <sz val="10"/>
        <rFont val="仿宋_GB2312"/>
        <charset val="134"/>
      </rPr>
      <t>遵义市交通运输局充电站</t>
    </r>
  </si>
  <si>
    <r>
      <rPr>
        <sz val="10"/>
        <rFont val="仿宋_GB2312"/>
        <charset val="134"/>
      </rPr>
      <t>遵义市交通防灾减灾应急管理指挥中心负二楼停车场内</t>
    </r>
  </si>
  <si>
    <r>
      <rPr>
        <sz val="10"/>
        <rFont val="仿宋_GB2312"/>
        <charset val="134"/>
      </rPr>
      <t>玖</t>
    </r>
    <r>
      <rPr>
        <sz val="10"/>
        <rFont val="Times New Roman"/>
        <charset val="134"/>
      </rPr>
      <t>e</t>
    </r>
    <r>
      <rPr>
        <sz val="10"/>
        <rFont val="仿宋_GB2312"/>
        <charset val="134"/>
      </rPr>
      <t>充新城酒店电动汽车充电站</t>
    </r>
  </si>
  <si>
    <r>
      <rPr>
        <sz val="10"/>
        <rFont val="仿宋_GB2312"/>
        <charset val="134"/>
      </rPr>
      <t>遵义市新蒲新区新城酒店地上停车场</t>
    </r>
  </si>
  <si>
    <r>
      <rPr>
        <sz val="10"/>
        <rFont val="仿宋_GB2312"/>
        <charset val="134"/>
      </rPr>
      <t>遵义新蒲新区金科白鹭湖（神马）充电站</t>
    </r>
  </si>
  <si>
    <r>
      <rPr>
        <sz val="10"/>
        <rFont val="仿宋_GB2312"/>
        <charset val="134"/>
      </rPr>
      <t>遵义市新蒲新区金科白鹭湖停车场</t>
    </r>
  </si>
  <si>
    <r>
      <rPr>
        <sz val="10"/>
        <rFont val="仿宋_GB2312"/>
        <charset val="134"/>
      </rPr>
      <t>离线：从</t>
    </r>
    <r>
      <rPr>
        <sz val="10"/>
        <rFont val="Times New Roman"/>
        <charset val="134"/>
      </rPr>
      <t>2023.4.7</t>
    </r>
    <r>
      <rPr>
        <sz val="10"/>
        <rFont val="仿宋_GB2312"/>
        <charset val="134"/>
      </rPr>
      <t>至核查均没有充电订单</t>
    </r>
  </si>
  <si>
    <r>
      <rPr>
        <sz val="12"/>
        <rFont val="仿宋_GB2312"/>
        <charset val="134"/>
      </rPr>
      <t>汇川区</t>
    </r>
  </si>
  <si>
    <r>
      <rPr>
        <sz val="10"/>
        <rFont val="仿宋_GB2312"/>
        <charset val="134"/>
      </rPr>
      <t>贵州联电能源科技有限公司</t>
    </r>
  </si>
  <si>
    <r>
      <rPr>
        <sz val="10"/>
        <rFont val="仿宋_GB2312"/>
        <charset val="134"/>
      </rPr>
      <t>遵义市汇川区西安路联电充电站</t>
    </r>
  </si>
  <si>
    <r>
      <rPr>
        <sz val="10"/>
        <rFont val="仿宋_GB2312"/>
        <charset val="134"/>
      </rPr>
      <t>汇川区高桥街道泥桥社区西安路</t>
    </r>
  </si>
  <si>
    <r>
      <rPr>
        <sz val="12"/>
        <rFont val="仿宋_GB2312"/>
        <charset val="134"/>
      </rPr>
      <t>习水县</t>
    </r>
  </si>
  <si>
    <r>
      <rPr>
        <sz val="10"/>
        <rFont val="仿宋_GB2312"/>
        <charset val="134"/>
      </rPr>
      <t>习水县土河苗寨充电站</t>
    </r>
  </si>
  <si>
    <r>
      <rPr>
        <sz val="10"/>
        <rFont val="仿宋_GB2312"/>
        <charset val="134"/>
      </rPr>
      <t>习水县桑木镇土河苗寨景区</t>
    </r>
    <r>
      <rPr>
        <sz val="10"/>
        <rFont val="Times New Roman"/>
        <charset val="134"/>
      </rPr>
      <t>388</t>
    </r>
    <r>
      <rPr>
        <sz val="10"/>
        <rFont val="仿宋_GB2312"/>
        <charset val="134"/>
      </rPr>
      <t>县道</t>
    </r>
  </si>
  <si>
    <r>
      <rPr>
        <sz val="10"/>
        <rFont val="仿宋_GB2312"/>
        <charset val="134"/>
      </rPr>
      <t>习水县双龙乡水泊凉山充电站</t>
    </r>
  </si>
  <si>
    <r>
      <rPr>
        <sz val="10"/>
        <rFont val="仿宋_GB2312"/>
        <charset val="134"/>
      </rPr>
      <t>习水县双龙乡水泊凉山</t>
    </r>
  </si>
  <si>
    <r>
      <rPr>
        <sz val="10"/>
        <rFont val="仿宋_GB2312"/>
        <charset val="134"/>
      </rPr>
      <t>习水县青少年活动中心充电站</t>
    </r>
  </si>
  <si>
    <r>
      <rPr>
        <sz val="10"/>
        <rFont val="仿宋_GB2312"/>
        <charset val="134"/>
      </rPr>
      <t>习水县绿洲中路</t>
    </r>
  </si>
  <si>
    <r>
      <rPr>
        <sz val="10"/>
        <rFont val="仿宋_GB2312"/>
        <charset val="134"/>
      </rPr>
      <t>离线：从</t>
    </r>
    <r>
      <rPr>
        <sz val="10"/>
        <rFont val="Times New Roman"/>
        <charset val="134"/>
      </rPr>
      <t>2024-02-27</t>
    </r>
    <r>
      <rPr>
        <sz val="10"/>
        <rFont val="仿宋_GB2312"/>
        <charset val="134"/>
      </rPr>
      <t>到核查均没有充电订单</t>
    </r>
  </si>
  <si>
    <r>
      <rPr>
        <sz val="10"/>
        <rFont val="仿宋_GB2312"/>
        <charset val="134"/>
      </rPr>
      <t>习水县交通局充电站</t>
    </r>
  </si>
  <si>
    <r>
      <rPr>
        <sz val="10"/>
        <rFont val="仿宋_GB2312"/>
        <charset val="134"/>
      </rPr>
      <t>习水县红一路</t>
    </r>
  </si>
  <si>
    <r>
      <rPr>
        <sz val="10"/>
        <rFont val="仿宋_GB2312"/>
        <charset val="134"/>
      </rPr>
      <t>站点下面没有充电设备</t>
    </r>
  </si>
  <si>
    <r>
      <rPr>
        <sz val="10"/>
        <rFont val="仿宋_GB2312"/>
        <charset val="134"/>
      </rPr>
      <t>习水县经贸局充电站</t>
    </r>
  </si>
  <si>
    <r>
      <rPr>
        <sz val="10"/>
        <rFont val="仿宋_GB2312"/>
        <charset val="134"/>
      </rPr>
      <t>习水县红二路</t>
    </r>
  </si>
  <si>
    <r>
      <rPr>
        <sz val="10"/>
        <rFont val="仿宋_GB2312"/>
        <charset val="134"/>
      </rPr>
      <t>离线：从</t>
    </r>
    <r>
      <rPr>
        <sz val="10"/>
        <rFont val="Times New Roman"/>
        <charset val="134"/>
      </rPr>
      <t>2024-04-11</t>
    </r>
    <r>
      <rPr>
        <sz val="10"/>
        <rFont val="仿宋_GB2312"/>
        <charset val="134"/>
      </rPr>
      <t>到核查均没有充电订单</t>
    </r>
  </si>
  <si>
    <r>
      <rPr>
        <sz val="12"/>
        <rFont val="仿宋_GB2312"/>
        <charset val="134"/>
      </rPr>
      <t>仁怀市</t>
    </r>
  </si>
  <si>
    <r>
      <rPr>
        <sz val="10"/>
        <rFont val="仿宋_GB2312"/>
        <charset val="134"/>
      </rPr>
      <t>仁怀市太平寺网点充电站</t>
    </r>
  </si>
  <si>
    <r>
      <rPr>
        <sz val="10"/>
        <rFont val="仿宋_GB2312"/>
        <charset val="134"/>
      </rPr>
      <t>仁怀市中枢街道青杠园社区沙坪组</t>
    </r>
  </si>
  <si>
    <r>
      <rPr>
        <sz val="14"/>
        <rFont val="楷体_GB2312"/>
        <charset val="134"/>
      </rPr>
      <t>六盘水市</t>
    </r>
  </si>
  <si>
    <r>
      <rPr>
        <sz val="12"/>
        <rFont val="仿宋_GB2312"/>
        <charset val="134"/>
      </rPr>
      <t>盘州市</t>
    </r>
  </si>
  <si>
    <r>
      <rPr>
        <sz val="10"/>
        <rFont val="仿宋_GB2312"/>
        <charset val="134"/>
      </rPr>
      <t>盘州博跃新能源开发利用有限公司</t>
    </r>
  </si>
  <si>
    <r>
      <rPr>
        <sz val="10"/>
        <rFont val="仿宋_GB2312"/>
        <charset val="134"/>
      </rPr>
      <t>博跃</t>
    </r>
    <r>
      <rPr>
        <sz val="10"/>
        <rFont val="Times New Roman"/>
        <charset val="134"/>
      </rPr>
      <t>3</t>
    </r>
    <r>
      <rPr>
        <sz val="10"/>
        <rFont val="仿宋_GB2312"/>
        <charset val="134"/>
      </rPr>
      <t>号充电站</t>
    </r>
  </si>
  <si>
    <r>
      <rPr>
        <sz val="10"/>
        <rFont val="仿宋_GB2312"/>
        <charset val="134"/>
      </rPr>
      <t>盘州市两河街道欧亚达广场</t>
    </r>
  </si>
  <si>
    <r>
      <rPr>
        <sz val="12"/>
        <rFont val="仿宋_GB2312"/>
        <charset val="134"/>
      </rPr>
      <t>钟山区</t>
    </r>
  </si>
  <si>
    <r>
      <rPr>
        <sz val="10"/>
        <rFont val="仿宋_GB2312"/>
        <charset val="134"/>
      </rPr>
      <t>钟山区八一充电站</t>
    </r>
  </si>
  <si>
    <r>
      <rPr>
        <sz val="10"/>
        <rFont val="仿宋_GB2312"/>
        <charset val="134"/>
      </rPr>
      <t>南环中路</t>
    </r>
    <r>
      <rPr>
        <sz val="10"/>
        <rFont val="Times New Roman"/>
        <charset val="134"/>
      </rPr>
      <t>5</t>
    </r>
    <r>
      <rPr>
        <sz val="10"/>
        <rFont val="仿宋_GB2312"/>
        <charset val="134"/>
      </rPr>
      <t>号停车场</t>
    </r>
  </si>
  <si>
    <r>
      <rPr>
        <sz val="10"/>
        <rFont val="仿宋_GB2312"/>
        <charset val="134"/>
      </rPr>
      <t>钟山区荷城充电站</t>
    </r>
  </si>
  <si>
    <r>
      <rPr>
        <sz val="10"/>
        <rFont val="仿宋_GB2312"/>
        <charset val="134"/>
      </rPr>
      <t>荷城街道森迈二手车停车场</t>
    </r>
  </si>
  <si>
    <r>
      <rPr>
        <sz val="12"/>
        <rFont val="仿宋_GB2312"/>
        <charset val="134"/>
      </rPr>
      <t>六盘水高新区</t>
    </r>
  </si>
  <si>
    <r>
      <rPr>
        <sz val="10"/>
        <rFont val="仿宋_GB2312"/>
        <charset val="134"/>
      </rPr>
      <t>六盘水中和新能源充电站</t>
    </r>
  </si>
  <si>
    <r>
      <rPr>
        <sz val="10"/>
        <rFont val="仿宋_GB2312"/>
        <charset val="134"/>
      </rPr>
      <t>六盘水市高新区凉都大道与凤凉路交汇处金果文化城商业酒店一区</t>
    </r>
  </si>
  <si>
    <r>
      <rPr>
        <sz val="14"/>
        <rFont val="楷体_GB2312"/>
        <charset val="134"/>
      </rPr>
      <t>安顺市</t>
    </r>
  </si>
  <si>
    <r>
      <rPr>
        <sz val="12"/>
        <rFont val="仿宋_GB2312"/>
        <charset val="134"/>
      </rPr>
      <t>西秀区</t>
    </r>
  </si>
  <si>
    <r>
      <rPr>
        <sz val="10"/>
        <rFont val="仿宋_GB2312"/>
        <charset val="134"/>
      </rPr>
      <t>贵州高投服务管理有限公司杨武南服务区充电站</t>
    </r>
  </si>
  <si>
    <r>
      <rPr>
        <sz val="10"/>
        <rFont val="仿宋_GB2312"/>
        <charset val="134"/>
      </rPr>
      <t>安顺市西秀区杨武南服务区内</t>
    </r>
  </si>
  <si>
    <r>
      <rPr>
        <sz val="14"/>
        <rFont val="楷体_GB2312"/>
        <charset val="134"/>
      </rPr>
      <t>黔东南州</t>
    </r>
  </si>
  <si>
    <r>
      <rPr>
        <sz val="12"/>
        <rFont val="仿宋_GB2312"/>
        <charset val="134"/>
      </rPr>
      <t>天柱县</t>
    </r>
  </si>
  <si>
    <r>
      <rPr>
        <sz val="10"/>
        <rFont val="仿宋_GB2312"/>
        <charset val="134"/>
      </rPr>
      <t>贵州特来电新能源有限公司</t>
    </r>
  </si>
  <si>
    <r>
      <rPr>
        <sz val="10"/>
        <rFont val="仿宋_GB2312"/>
        <charset val="134"/>
      </rPr>
      <t>特来电天柱县新寨充电桩</t>
    </r>
  </si>
  <si>
    <r>
      <rPr>
        <sz val="10"/>
        <rFont val="仿宋_GB2312"/>
        <charset val="134"/>
      </rPr>
      <t>天柱县</t>
    </r>
    <r>
      <rPr>
        <sz val="10"/>
        <rFont val="Times New Roman"/>
        <charset val="134"/>
      </rPr>
      <t>202</t>
    </r>
    <r>
      <rPr>
        <sz val="10"/>
        <rFont val="仿宋_GB2312"/>
        <charset val="134"/>
      </rPr>
      <t>省道与</t>
    </r>
    <r>
      <rPr>
        <sz val="10"/>
        <rFont val="Times New Roman"/>
        <charset val="134"/>
      </rPr>
      <t>242</t>
    </r>
    <r>
      <rPr>
        <sz val="10"/>
        <rFont val="仿宋_GB2312"/>
        <charset val="134"/>
      </rPr>
      <t>国道交叉口天柱公共汽车公司停车场</t>
    </r>
  </si>
  <si>
    <r>
      <rPr>
        <sz val="14"/>
        <rFont val="楷体_GB2312"/>
        <charset val="134"/>
      </rPr>
      <t>黔南州</t>
    </r>
  </si>
  <si>
    <r>
      <rPr>
        <sz val="12"/>
        <rFont val="仿宋_GB2312"/>
        <charset val="134"/>
      </rPr>
      <t>罗甸县</t>
    </r>
  </si>
  <si>
    <r>
      <rPr>
        <sz val="10"/>
        <rFont val="仿宋_GB2312"/>
        <charset val="134"/>
      </rPr>
      <t>贵州昌隆新能源科技有限公司</t>
    </r>
  </si>
  <si>
    <r>
      <rPr>
        <sz val="10"/>
        <rFont val="仿宋_GB2312"/>
        <charset val="134"/>
      </rPr>
      <t>沫阳充电站项目</t>
    </r>
  </si>
  <si>
    <r>
      <rPr>
        <sz val="10"/>
        <rFont val="仿宋_GB2312"/>
        <charset val="134"/>
      </rPr>
      <t>黔南州罗甸县沫阳镇政府旁边</t>
    </r>
  </si>
  <si>
    <r>
      <rPr>
        <sz val="10"/>
        <rFont val="仿宋_GB2312"/>
        <charset val="134"/>
      </rPr>
      <t>伴山小镇充电站项目</t>
    </r>
  </si>
  <si>
    <r>
      <rPr>
        <sz val="10"/>
        <rFont val="仿宋_GB2312"/>
        <charset val="134"/>
      </rPr>
      <t>黔南州罗甸县伴山小镇广场</t>
    </r>
  </si>
  <si>
    <r>
      <rPr>
        <sz val="14"/>
        <rFont val="楷体_GB2312"/>
        <charset val="134"/>
      </rPr>
      <t>黔西南州</t>
    </r>
  </si>
  <si>
    <r>
      <rPr>
        <sz val="12"/>
        <rFont val="仿宋_GB2312"/>
        <charset val="134"/>
      </rPr>
      <t>兴义市</t>
    </r>
  </si>
  <si>
    <r>
      <rPr>
        <sz val="10"/>
        <rFont val="仿宋_GB2312"/>
        <charset val="134"/>
      </rPr>
      <t>兴义市龙达交通建设投资集团有限公司</t>
    </r>
  </si>
  <si>
    <r>
      <rPr>
        <sz val="10"/>
        <rFont val="仿宋_GB2312"/>
        <charset val="134"/>
      </rPr>
      <t>兴义市龙达集团充电站一期建设项目（木贾公交专用站）</t>
    </r>
  </si>
  <si>
    <r>
      <rPr>
        <sz val="10"/>
        <rFont val="仿宋_GB2312"/>
        <charset val="134"/>
      </rPr>
      <t>兴义市木贾街道观音洞安置区旁</t>
    </r>
  </si>
  <si>
    <r>
      <rPr>
        <sz val="10"/>
        <rFont val="仿宋_GB2312"/>
        <charset val="134"/>
      </rPr>
      <t>贵州国充新能源科技有限公司充电站建设项目（幸福路）</t>
    </r>
  </si>
  <si>
    <r>
      <rPr>
        <sz val="10"/>
        <rFont val="仿宋_GB2312"/>
        <charset val="134"/>
      </rPr>
      <t>兴义市幸福路</t>
    </r>
    <r>
      <rPr>
        <sz val="10"/>
        <rFont val="Times New Roman"/>
        <charset val="134"/>
      </rPr>
      <t>1</t>
    </r>
    <r>
      <rPr>
        <sz val="10"/>
        <rFont val="仿宋_GB2312"/>
        <charset val="134"/>
      </rPr>
      <t>号</t>
    </r>
  </si>
  <si>
    <r>
      <rPr>
        <sz val="12"/>
        <rFont val="仿宋_GB2312"/>
        <charset val="134"/>
      </rPr>
      <t>高新区</t>
    </r>
  </si>
  <si>
    <r>
      <rPr>
        <sz val="10"/>
        <rFont val="仿宋_GB2312"/>
        <charset val="134"/>
      </rPr>
      <t>义龙新区马别社区居委会停车场充电站建设项目</t>
    </r>
  </si>
  <si>
    <r>
      <rPr>
        <sz val="10"/>
        <rFont val="仿宋_GB2312"/>
        <charset val="134"/>
      </rPr>
      <t>贵州省黔西南州兴义市义龙新区顶效开发大道</t>
    </r>
  </si>
  <si>
    <r>
      <rPr>
        <sz val="10"/>
        <rFont val="仿宋_GB2312"/>
        <charset val="134"/>
      </rPr>
      <t>离线，无充电订单</t>
    </r>
  </si>
  <si>
    <r>
      <rPr>
        <sz val="12"/>
        <rFont val="仿宋_GB2312"/>
        <charset val="134"/>
      </rPr>
      <t>册亨县</t>
    </r>
  </si>
  <si>
    <r>
      <rPr>
        <sz val="10"/>
        <rFont val="仿宋_GB2312"/>
        <charset val="134"/>
      </rPr>
      <t>贵州省康达交通发展有限责任公司</t>
    </r>
  </si>
  <si>
    <r>
      <rPr>
        <sz val="10"/>
        <rFont val="仿宋_GB2312"/>
        <charset val="134"/>
      </rPr>
      <t>巧马镇公交充电桩</t>
    </r>
  </si>
  <si>
    <r>
      <rPr>
        <sz val="10"/>
        <rFont val="仿宋_GB2312"/>
        <charset val="134"/>
      </rPr>
      <t>巧马镇（原巧马镇卫生院）</t>
    </r>
  </si>
  <si>
    <r>
      <rPr>
        <sz val="10"/>
        <rFont val="仿宋_GB2312"/>
        <charset val="134"/>
      </rPr>
      <t>从</t>
    </r>
    <r>
      <rPr>
        <sz val="10"/>
        <rFont val="Times New Roman"/>
        <charset val="134"/>
      </rPr>
      <t>2024.3.8</t>
    </r>
    <r>
      <rPr>
        <sz val="10"/>
        <rFont val="仿宋_GB2312"/>
        <charset val="134"/>
      </rPr>
      <t>至核查均无充电订单</t>
    </r>
  </si>
  <si>
    <r>
      <rPr>
        <sz val="10"/>
        <rFont val="仿宋_GB2312"/>
        <charset val="134"/>
      </rPr>
      <t>册亨国充新能源科有限公司</t>
    </r>
  </si>
  <si>
    <r>
      <rPr>
        <sz val="10"/>
        <rFont val="仿宋_GB2312"/>
        <charset val="134"/>
      </rPr>
      <t>国充册亨</t>
    </r>
    <r>
      <rPr>
        <sz val="10"/>
        <rFont val="Times New Roman"/>
        <charset val="134"/>
      </rPr>
      <t>1</t>
    </r>
    <r>
      <rPr>
        <sz val="10"/>
        <rFont val="仿宋_GB2312"/>
        <charset val="134"/>
      </rPr>
      <t>号充电桩</t>
    </r>
  </si>
  <si>
    <r>
      <rPr>
        <sz val="10"/>
        <rFont val="仿宋_GB2312"/>
        <charset val="134"/>
      </rPr>
      <t>册亨县亨达大市场</t>
    </r>
  </si>
  <si>
    <r>
      <rPr>
        <sz val="10"/>
        <rFont val="仿宋_GB2312"/>
        <charset val="134"/>
      </rPr>
      <t>国充册亨</t>
    </r>
    <r>
      <rPr>
        <sz val="10"/>
        <rFont val="Times New Roman"/>
        <charset val="134"/>
      </rPr>
      <t>2</t>
    </r>
    <r>
      <rPr>
        <sz val="10"/>
        <rFont val="仿宋_GB2312"/>
        <charset val="134"/>
      </rPr>
      <t>号充电桩</t>
    </r>
  </si>
  <si>
    <r>
      <rPr>
        <sz val="10"/>
        <rFont val="仿宋_GB2312"/>
        <charset val="134"/>
      </rPr>
      <t>册亨县老城区一小对面停车场</t>
    </r>
  </si>
  <si>
    <r>
      <rPr>
        <sz val="14"/>
        <rFont val="楷体_GB2312"/>
        <charset val="134"/>
      </rPr>
      <t>毕节市</t>
    </r>
  </si>
  <si>
    <r>
      <rPr>
        <sz val="12"/>
        <rFont val="仿宋_GB2312"/>
        <charset val="134"/>
      </rPr>
      <t>七星关区</t>
    </r>
  </si>
  <si>
    <r>
      <rPr>
        <sz val="10"/>
        <rFont val="仿宋_GB2312"/>
        <charset val="134"/>
      </rPr>
      <t>七星关区公共交通客运有限责任公司</t>
    </r>
  </si>
  <si>
    <r>
      <rPr>
        <sz val="10"/>
        <rFont val="仿宋_GB2312"/>
        <charset val="134"/>
      </rPr>
      <t>七星关经济开发区新能源汽车充电站建设项目（二期）</t>
    </r>
  </si>
  <si>
    <r>
      <rPr>
        <sz val="10"/>
        <rFont val="仿宋_GB2312"/>
        <charset val="134"/>
      </rPr>
      <t>贵州省毕节市七星关区碧海街道龙滩社区公交停车场内</t>
    </r>
  </si>
  <si>
    <r>
      <rPr>
        <sz val="12"/>
        <rFont val="仿宋_GB2312"/>
        <charset val="134"/>
      </rPr>
      <t>大方县</t>
    </r>
  </si>
  <si>
    <r>
      <rPr>
        <sz val="10"/>
        <rFont val="仿宋_GB2312"/>
        <charset val="134"/>
      </rPr>
      <t>贵州鑫旺新能源有限公司</t>
    </r>
  </si>
  <si>
    <r>
      <rPr>
        <sz val="10"/>
        <rFont val="仿宋_GB2312"/>
        <charset val="134"/>
      </rPr>
      <t>鑫旺充电站</t>
    </r>
  </si>
  <si>
    <r>
      <rPr>
        <sz val="10"/>
        <rFont val="仿宋_GB2312"/>
        <charset val="134"/>
      </rPr>
      <t>贵州省毕节市大方县路塘村一组</t>
    </r>
  </si>
  <si>
    <r>
      <rPr>
        <sz val="14"/>
        <rFont val="楷体_GB2312"/>
        <charset val="134"/>
      </rPr>
      <t>贵安新区</t>
    </r>
  </si>
  <si>
    <r>
      <rPr>
        <sz val="10"/>
        <rFont val="仿宋_GB2312"/>
        <charset val="134"/>
      </rPr>
      <t>贵安新区数字经济产业园多彩贵州酒店充电站</t>
    </r>
  </si>
  <si>
    <r>
      <rPr>
        <sz val="10"/>
        <rFont val="仿宋_GB2312"/>
        <charset val="134"/>
      </rPr>
      <t>贵安新区数字经济产业园多彩贵州酒店停车场</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</si>
</sst>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0_ "/>
    <numFmt numFmtId="178" formatCode="0.00_ "/>
  </numFmts>
  <fonts count="43">
    <font>
      <sz val="11"/>
      <color theme="1"/>
      <name val="宋体"/>
      <charset val="134"/>
      <scheme val="minor"/>
    </font>
    <font>
      <sz val="12"/>
      <name val="Times New Roman"/>
      <charset val="134"/>
    </font>
    <font>
      <sz val="11"/>
      <name val="Times New Roman"/>
      <charset val="134"/>
    </font>
    <font>
      <sz val="10"/>
      <name val="Times New Roman"/>
      <charset val="134"/>
    </font>
    <font>
      <sz val="16"/>
      <name val="Times New Roman"/>
      <charset val="134"/>
    </font>
    <font>
      <sz val="14"/>
      <name val="Times New Roman"/>
      <charset val="134"/>
    </font>
    <font>
      <b/>
      <sz val="12"/>
      <name val="黑体"/>
      <charset val="134"/>
    </font>
    <font>
      <b/>
      <sz val="12"/>
      <name val="Times New Roman"/>
      <charset val="134"/>
    </font>
    <font>
      <b/>
      <sz val="14"/>
      <name val="黑体"/>
      <charset val="134"/>
    </font>
    <font>
      <b/>
      <sz val="14"/>
      <name val="方正小标宋简体"/>
      <charset val="134"/>
    </font>
    <font>
      <b/>
      <sz val="14"/>
      <name val="Times New Roman"/>
      <charset val="134"/>
    </font>
    <font>
      <b/>
      <sz val="14"/>
      <name val="楷体_GB2312"/>
      <charset val="134"/>
    </font>
    <font>
      <b/>
      <sz val="14"/>
      <name val="仿宋_GB2312"/>
      <charset val="134"/>
    </font>
    <font>
      <b/>
      <sz val="12"/>
      <name val="仿宋_GB2312"/>
      <charset val="134"/>
    </font>
    <font>
      <sz val="10"/>
      <name val="仿宋_GB2312"/>
      <charset val="134"/>
    </font>
    <font>
      <b/>
      <sz val="12"/>
      <name val="宋体"/>
      <charset val="134"/>
    </font>
    <font>
      <b/>
      <sz val="10"/>
      <name val="Times New Roman"/>
      <charset val="134"/>
    </font>
    <font>
      <sz val="10"/>
      <name val="Times New Roman"/>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6"/>
      <name val="方正小标宋简体"/>
      <charset val="134"/>
    </font>
    <font>
      <sz val="11"/>
      <name val="黑体"/>
      <charset val="134"/>
    </font>
    <font>
      <sz val="14"/>
      <name val="方正小标宋简体"/>
      <charset val="134"/>
    </font>
    <font>
      <sz val="14"/>
      <name val="楷体_GB2312"/>
      <charset val="134"/>
    </font>
    <font>
      <sz val="12"/>
      <name val="仿宋_GB2312"/>
      <charset val="134"/>
    </font>
    <font>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2" borderId="8"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5" fillId="0" borderId="0" applyNumberFormat="0" applyFill="0" applyBorder="0" applyAlignment="0" applyProtection="0">
      <alignment vertical="center"/>
    </xf>
    <xf numFmtId="0" fontId="26" fillId="3" borderId="11" applyNumberFormat="0" applyAlignment="0" applyProtection="0">
      <alignment vertical="center"/>
    </xf>
    <xf numFmtId="0" fontId="27" fillId="4" borderId="12" applyNumberFormat="0" applyAlignment="0" applyProtection="0">
      <alignment vertical="center"/>
    </xf>
    <xf numFmtId="0" fontId="28" fillId="4" borderId="11" applyNumberFormat="0" applyAlignment="0" applyProtection="0">
      <alignment vertical="center"/>
    </xf>
    <xf numFmtId="0" fontId="29" fillId="5" borderId="13" applyNumberFormat="0" applyAlignment="0" applyProtection="0">
      <alignment vertical="center"/>
    </xf>
    <xf numFmtId="0" fontId="30" fillId="0" borderId="14" applyNumberFormat="0" applyFill="0" applyAlignment="0" applyProtection="0">
      <alignment vertical="center"/>
    </xf>
    <xf numFmtId="0" fontId="31" fillId="0" borderId="15"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cellStyleXfs>
  <cellXfs count="99">
    <xf numFmtId="0" fontId="0" fillId="0" borderId="0" xfId="0">
      <alignment vertical="center"/>
    </xf>
    <xf numFmtId="0" fontId="1" fillId="0" borderId="0" xfId="0" applyFont="1" applyFill="1" applyBorder="1" applyAlignment="1">
      <alignment wrapText="1"/>
    </xf>
    <xf numFmtId="0" fontId="2" fillId="0" borderId="0" xfId="0" applyFont="1" applyFill="1" applyBorder="1" applyAlignment="1">
      <alignment wrapText="1"/>
    </xf>
    <xf numFmtId="0" fontId="1" fillId="0" borderId="0" xfId="0" applyFont="1" applyFill="1" applyBorder="1" applyAlignment="1">
      <alignment horizontal="center" vertical="center"/>
    </xf>
    <xf numFmtId="0" fontId="1" fillId="0" borderId="0" xfId="0" applyFont="1" applyFill="1" applyBorder="1" applyAlignment="1"/>
    <xf numFmtId="0" fontId="3" fillId="0" borderId="0" xfId="0" applyFont="1" applyFill="1" applyBorder="1" applyAlignment="1">
      <alignment wrapText="1"/>
    </xf>
    <xf numFmtId="0" fontId="1" fillId="0" borderId="0" xfId="0" applyFont="1" applyFill="1" applyBorder="1" applyAlignment="1">
      <alignment horizontal="right" vertical="center" wrapText="1"/>
    </xf>
    <xf numFmtId="0" fontId="4" fillId="0" borderId="0" xfId="0" applyFont="1" applyFill="1" applyAlignment="1">
      <alignment horizont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right" vertical="center"/>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3" xfId="0" applyFont="1" applyFill="1" applyBorder="1" applyAlignment="1">
      <alignment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176" fontId="3" fillId="0" borderId="1"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5" xfId="0" applyFont="1" applyFill="1" applyBorder="1" applyAlignment="1">
      <alignment vertical="center" wrapText="1"/>
    </xf>
    <xf numFmtId="0" fontId="4" fillId="0" borderId="0" xfId="0" applyFont="1" applyFill="1" applyAlignment="1">
      <alignment horizontal="right" vertical="center" wrapText="1"/>
    </xf>
    <xf numFmtId="0" fontId="2" fillId="0" borderId="1" xfId="0" applyFont="1" applyFill="1" applyBorder="1" applyAlignment="1">
      <alignment horizontal="right" vertical="center" wrapText="1"/>
    </xf>
    <xf numFmtId="0" fontId="1" fillId="0" borderId="7" xfId="0" applyFont="1" applyFill="1" applyBorder="1" applyAlignment="1">
      <alignment vertical="center"/>
    </xf>
    <xf numFmtId="0" fontId="1" fillId="0" borderId="3" xfId="0" applyFont="1" applyFill="1" applyBorder="1" applyAlignment="1">
      <alignment horizontal="right" vertical="center" wrapText="1"/>
    </xf>
    <xf numFmtId="0" fontId="5" fillId="0" borderId="3" xfId="0" applyFont="1" applyFill="1" applyBorder="1" applyAlignment="1">
      <alignment horizontal="right" vertical="center" wrapText="1"/>
    </xf>
    <xf numFmtId="0" fontId="3" fillId="0" borderId="1" xfId="0" applyFont="1" applyFill="1" applyBorder="1" applyAlignment="1">
      <alignment horizontal="right" vertical="center" wrapText="1"/>
    </xf>
    <xf numFmtId="176" fontId="1"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0" fontId="3" fillId="0" borderId="0" xfId="0" applyFont="1" applyFill="1" applyBorder="1" applyAlignment="1"/>
    <xf numFmtId="0" fontId="1" fillId="0" borderId="0" xfId="0" applyFont="1" applyFill="1" applyBorder="1" applyAlignment="1">
      <alignment vertical="center"/>
    </xf>
    <xf numFmtId="0" fontId="3" fillId="0" borderId="4" xfId="0" applyFont="1" applyFill="1" applyBorder="1" applyAlignment="1">
      <alignment vertical="center" wrapText="1"/>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vertical="center"/>
    </xf>
    <xf numFmtId="0" fontId="1" fillId="0" borderId="0" xfId="0" applyFont="1" applyFill="1" applyBorder="1" applyAlignment="1">
      <alignment horizontal="left"/>
    </xf>
    <xf numFmtId="0" fontId="1" fillId="0" borderId="0" xfId="0" applyFont="1" applyFill="1" applyBorder="1" applyAlignment="1">
      <alignment horizontal="right"/>
    </xf>
    <xf numFmtId="0" fontId="1" fillId="0" borderId="0" xfId="0" applyFont="1" applyFill="1" applyBorder="1" applyAlignment="1">
      <alignment horizontal="left" vertical="center" wrapText="1"/>
    </xf>
    <xf numFmtId="0" fontId="1" fillId="0" borderId="0" xfId="0" applyFont="1" applyFill="1" applyBorder="1" applyAlignment="1">
      <alignment horizontal="right"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10" fillId="0" borderId="1" xfId="0" applyFont="1" applyFill="1" applyBorder="1" applyAlignment="1">
      <alignment horizontal="right" vertical="center"/>
    </xf>
    <xf numFmtId="0" fontId="10" fillId="0" borderId="1" xfId="0" applyFont="1" applyFill="1" applyBorder="1" applyAlignment="1">
      <alignment horizontal="center" vertical="center"/>
    </xf>
    <xf numFmtId="0" fontId="8" fillId="0" borderId="2" xfId="0" applyFont="1" applyFill="1" applyBorder="1" applyAlignment="1">
      <alignment horizontal="left" vertical="center"/>
    </xf>
    <xf numFmtId="0" fontId="8" fillId="0" borderId="3" xfId="0" applyFont="1" applyFill="1" applyBorder="1" applyAlignment="1">
      <alignment horizontal="left" vertical="center"/>
    </xf>
    <xf numFmtId="0" fontId="8" fillId="0" borderId="3" xfId="0" applyFont="1" applyFill="1" applyBorder="1" applyAlignment="1">
      <alignment vertical="center"/>
    </xf>
    <xf numFmtId="0" fontId="11" fillId="0" borderId="2"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2" fillId="0" borderId="3" xfId="0" applyFont="1" applyFill="1" applyBorder="1" applyAlignment="1">
      <alignment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3" fillId="0" borderId="1" xfId="0" applyFont="1" applyFill="1" applyBorder="1" applyAlignment="1">
      <alignment horizontal="center" wrapText="1"/>
    </xf>
    <xf numFmtId="0" fontId="3" fillId="0" borderId="1" xfId="0" applyFont="1" applyFill="1" applyBorder="1" applyAlignment="1">
      <alignment horizontal="center" vertical="center"/>
    </xf>
    <xf numFmtId="0" fontId="8" fillId="0" borderId="1" xfId="0" applyFont="1" applyFill="1" applyBorder="1" applyAlignment="1">
      <alignment horizontal="right" vertical="center" wrapText="1"/>
    </xf>
    <xf numFmtId="177" fontId="10" fillId="0" borderId="1" xfId="0" applyNumberFormat="1" applyFont="1" applyFill="1" applyBorder="1" applyAlignment="1">
      <alignment horizontal="right" vertical="center"/>
    </xf>
    <xf numFmtId="0" fontId="10" fillId="0" borderId="3" xfId="0" applyFont="1" applyFill="1" applyBorder="1" applyAlignment="1">
      <alignment vertical="center"/>
    </xf>
    <xf numFmtId="0" fontId="10" fillId="0" borderId="3" xfId="0" applyFont="1" applyFill="1" applyBorder="1" applyAlignment="1">
      <alignment vertical="center" wrapText="1"/>
    </xf>
    <xf numFmtId="0" fontId="7" fillId="0" borderId="3" xfId="0" applyFont="1" applyFill="1" applyBorder="1" applyAlignment="1">
      <alignment horizontal="right" vertical="center" wrapText="1"/>
    </xf>
    <xf numFmtId="0" fontId="10" fillId="0" borderId="3" xfId="0" applyFont="1" applyFill="1" applyBorder="1" applyAlignment="1">
      <alignment horizontal="right" vertical="center" wrapText="1"/>
    </xf>
    <xf numFmtId="0" fontId="3" fillId="0" borderId="1" xfId="0" applyFont="1" applyFill="1" applyBorder="1" applyAlignment="1">
      <alignment horizontal="left" vertical="center"/>
    </xf>
    <xf numFmtId="0" fontId="3" fillId="0" borderId="1" xfId="0" applyFont="1" applyFill="1" applyBorder="1" applyAlignment="1">
      <alignment horizontal="right" vertical="center"/>
    </xf>
    <xf numFmtId="0" fontId="3" fillId="0" borderId="1" xfId="0" applyFont="1" applyFill="1" applyBorder="1" applyAlignment="1">
      <alignment horizontal="left" vertical="center" wrapText="1"/>
    </xf>
    <xf numFmtId="178" fontId="3" fillId="0" borderId="1" xfId="0" applyNumberFormat="1" applyFont="1" applyFill="1" applyBorder="1" applyAlignment="1">
      <alignment horizontal="right" vertical="center" wrapText="1"/>
    </xf>
    <xf numFmtId="0" fontId="3" fillId="0" borderId="1" xfId="0" applyFont="1" applyFill="1" applyBorder="1" applyAlignment="1" applyProtection="1">
      <alignment horizontal="center" vertical="center"/>
    </xf>
    <xf numFmtId="49"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Font="1" applyFill="1" applyBorder="1" applyAlignment="1"/>
    <xf numFmtId="0" fontId="3" fillId="0" borderId="1" xfId="0" applyFont="1" applyFill="1" applyBorder="1" applyAlignment="1">
      <alignment horizontal="center"/>
    </xf>
    <xf numFmtId="0" fontId="3" fillId="0" borderId="1" xfId="0" applyNumberFormat="1" applyFont="1" applyFill="1" applyBorder="1" applyAlignment="1">
      <alignment horizontal="right" vertical="center" wrapText="1"/>
    </xf>
    <xf numFmtId="0" fontId="3" fillId="0" borderId="1" xfId="0" applyFont="1" applyFill="1" applyBorder="1" applyAlignment="1">
      <alignment horizontal="right"/>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6" fillId="0" borderId="1" xfId="0" applyFont="1" applyFill="1" applyBorder="1" applyAlignment="1">
      <alignment horizontal="right" vertical="center"/>
    </xf>
    <xf numFmtId="0" fontId="16" fillId="0" borderId="1" xfId="0" applyFont="1" applyFill="1" applyBorder="1" applyAlignment="1">
      <alignment horizontal="left" vertical="center"/>
    </xf>
    <xf numFmtId="0" fontId="3" fillId="0" borderId="1" xfId="0" applyFont="1" applyFill="1" applyBorder="1" applyAlignment="1">
      <alignment horizontal="right" wrapText="1"/>
    </xf>
    <xf numFmtId="0" fontId="3" fillId="0" borderId="1" xfId="0" applyFont="1" applyFill="1" applyBorder="1" applyAlignment="1" applyProtection="1">
      <alignment horizontal="right" vertical="center" wrapText="1"/>
    </xf>
    <xf numFmtId="0" fontId="3" fillId="0" borderId="1" xfId="0" applyFont="1" applyFill="1" applyBorder="1" applyAlignment="1">
      <alignment horizontal="justify" vertical="center" wrapText="1"/>
    </xf>
    <xf numFmtId="0" fontId="17" fillId="0" borderId="1" xfId="0" applyFont="1" applyFill="1" applyBorder="1" applyAlignment="1">
      <alignment horizontal="center" vertical="center" wrapText="1"/>
    </xf>
    <xf numFmtId="0" fontId="17" fillId="0" borderId="1" xfId="0" applyFont="1" applyFill="1" applyBorder="1" applyAlignment="1" applyProtection="1">
      <alignment horizontal="center" vertical="center"/>
    </xf>
    <xf numFmtId="0" fontId="17" fillId="0" borderId="1" xfId="0"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17" fillId="0" borderId="1" xfId="0" applyNumberFormat="1" applyFont="1" applyFill="1" applyBorder="1" applyAlignment="1" applyProtection="1">
      <alignment horizontal="center" vertical="center" wrapText="1"/>
    </xf>
    <xf numFmtId="0" fontId="17" fillId="0" borderId="1" xfId="0" applyFont="1" applyFill="1" applyBorder="1" applyAlignment="1" applyProtection="1">
      <alignment horizontal="right" vertical="center"/>
    </xf>
    <xf numFmtId="0" fontId="17" fillId="0" borderId="1" xfId="0" applyFont="1" applyFill="1" applyBorder="1" applyAlignment="1" applyProtection="1">
      <alignment horizontal="right" vertical="center" wrapText="1"/>
    </xf>
    <xf numFmtId="0" fontId="17" fillId="0" borderId="1" xfId="0" applyNumberFormat="1" applyFont="1" applyFill="1" applyBorder="1" applyAlignment="1" applyProtection="1">
      <alignment horizontal="right" vertical="center" wrapText="1"/>
    </xf>
    <xf numFmtId="0" fontId="3" fillId="0" borderId="1" xfId="0" applyFont="1" applyFill="1" applyBorder="1" applyAlignment="1">
      <alignment wrapText="1"/>
    </xf>
    <xf numFmtId="178" fontId="3" fillId="0" borderId="1" xfId="0" applyNumberFormat="1" applyFont="1" applyFill="1" applyBorder="1" applyAlignment="1">
      <alignment horizontal="right" vertical="center"/>
    </xf>
    <xf numFmtId="177" fontId="3" fillId="0" borderId="1" xfId="0" applyNumberFormat="1" applyFont="1" applyFill="1" applyBorder="1" applyAlignment="1">
      <alignment horizontal="right" vertical="center"/>
    </xf>
    <xf numFmtId="11" fontId="3"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764"/>
  <sheetViews>
    <sheetView tabSelected="1" zoomScale="70" zoomScaleNormal="70" workbookViewId="0">
      <selection activeCell="I4" sqref="I4"/>
    </sheetView>
  </sheetViews>
  <sheetFormatPr defaultColWidth="9.6" defaultRowHeight="15.75"/>
  <cols>
    <col min="1" max="1" width="5.59166666666667" style="4" customWidth="1"/>
    <col min="2" max="2" width="24.1583333333333" style="42" customWidth="1"/>
    <col min="3" max="3" width="23.7833333333333" style="4" customWidth="1"/>
    <col min="4" max="4" width="28.4333333333333" style="4" customWidth="1"/>
    <col min="5" max="5" width="14.6166666666667" style="4" customWidth="1"/>
    <col min="6" max="6" width="11.3416666666667" style="4" customWidth="1"/>
    <col min="7" max="7" width="14.9416666666667" style="4" customWidth="1"/>
    <col min="8" max="8" width="11.5666666666667" style="4" customWidth="1"/>
    <col min="9" max="9" width="12.5416666666667" style="43" customWidth="1"/>
    <col min="10" max="10" width="27.525" style="44" customWidth="1"/>
    <col min="11" max="11" width="21.4833333333333" style="45" customWidth="1"/>
    <col min="12" max="12" width="9.6" style="4"/>
    <col min="13" max="13" width="10.275" style="4"/>
    <col min="14" max="16384" width="9.6" style="4"/>
  </cols>
  <sheetData>
    <row r="1" s="1" customFormat="1" ht="20.25" spans="1:12">
      <c r="A1" s="7" t="s">
        <v>0</v>
      </c>
      <c r="B1" s="7"/>
      <c r="C1" s="7"/>
      <c r="D1" s="7"/>
      <c r="E1" s="7"/>
      <c r="F1" s="7"/>
      <c r="G1" s="7"/>
      <c r="H1" s="7"/>
      <c r="I1" s="7"/>
      <c r="J1" s="7"/>
      <c r="K1" s="7"/>
      <c r="L1" s="28"/>
    </row>
    <row r="2" s="39" customFormat="1" ht="67" customHeight="1" spans="1:11">
      <c r="A2" s="46" t="s">
        <v>1</v>
      </c>
      <c r="B2" s="46" t="s">
        <v>2</v>
      </c>
      <c r="C2" s="46" t="s">
        <v>3</v>
      </c>
      <c r="D2" s="46" t="s">
        <v>4</v>
      </c>
      <c r="E2" s="46" t="s">
        <v>5</v>
      </c>
      <c r="F2" s="46" t="s">
        <v>6</v>
      </c>
      <c r="G2" s="46" t="s">
        <v>7</v>
      </c>
      <c r="H2" s="46" t="s">
        <v>6</v>
      </c>
      <c r="I2" s="62" t="s">
        <v>8</v>
      </c>
      <c r="J2" s="46" t="s">
        <v>9</v>
      </c>
      <c r="K2" s="46" t="s">
        <v>10</v>
      </c>
    </row>
    <row r="3" s="40" customFormat="1" ht="32" customHeight="1" spans="1:11">
      <c r="A3" s="47" t="s">
        <v>11</v>
      </c>
      <c r="B3" s="47"/>
      <c r="C3" s="47"/>
      <c r="D3" s="47"/>
      <c r="E3" s="48">
        <f>SUM(E7:E758)</f>
        <v>596193.4</v>
      </c>
      <c r="F3" s="49"/>
      <c r="G3" s="48">
        <f>SUM(G7:G758)</f>
        <v>9842</v>
      </c>
      <c r="H3" s="49"/>
      <c r="I3" s="63">
        <f>SUM(I4,I588)</f>
        <v>12022.3</v>
      </c>
      <c r="J3" s="49"/>
      <c r="K3" s="63">
        <f>SUM(K4,K588)</f>
        <v>11228.09</v>
      </c>
    </row>
    <row r="4" s="40" customFormat="1" ht="18.75" spans="1:11">
      <c r="A4" s="50" t="s">
        <v>12</v>
      </c>
      <c r="B4" s="51"/>
      <c r="C4" s="51"/>
      <c r="D4" s="52"/>
      <c r="E4" s="52"/>
      <c r="F4" s="52"/>
      <c r="G4" s="52"/>
      <c r="H4" s="52"/>
      <c r="I4" s="64">
        <f>SUM(I5,I212,I249,I294,I339,I392,I446,I501,I556,I569,)</f>
        <v>9698.554</v>
      </c>
      <c r="J4" s="64"/>
      <c r="K4" s="64">
        <f>SUM(K5,K212,K249,K294,K339,K392,K446,K501,K556,K569,)</f>
        <v>9056.554</v>
      </c>
    </row>
    <row r="5" s="4" customFormat="1" ht="31" customHeight="1" spans="1:11">
      <c r="A5" s="53" t="s">
        <v>13</v>
      </c>
      <c r="B5" s="54"/>
      <c r="C5" s="54"/>
      <c r="D5" s="55"/>
      <c r="E5" s="55"/>
      <c r="F5" s="55"/>
      <c r="G5" s="55"/>
      <c r="H5" s="55"/>
      <c r="I5" s="65">
        <f>SUM(I6,I29,I57,I105,I113,I121,I136,I150,I164,I168,I172,I185,I187)</f>
        <v>4455.03</v>
      </c>
      <c r="J5" s="65"/>
      <c r="K5" s="65">
        <f>SUM(K6,K29,K57,K105,K113,K121,K136,K150,K164,K168,K172,K185,K187)</f>
        <v>4190.11</v>
      </c>
    </row>
    <row r="6" s="4" customFormat="1" ht="28" customHeight="1" spans="1:11">
      <c r="A6" s="56" t="s">
        <v>14</v>
      </c>
      <c r="B6" s="57"/>
      <c r="C6" s="58"/>
      <c r="D6" s="58"/>
      <c r="E6" s="58"/>
      <c r="F6" s="58"/>
      <c r="G6" s="58"/>
      <c r="H6" s="58"/>
      <c r="I6" s="66">
        <f>SUM(I7:I28)</f>
        <v>545.99</v>
      </c>
      <c r="J6" s="67"/>
      <c r="K6" s="66">
        <f>SUM(K7:K28)</f>
        <v>496.71</v>
      </c>
    </row>
    <row r="7" s="4" customFormat="1" ht="36.75" spans="1:11">
      <c r="A7" s="17">
        <v>1</v>
      </c>
      <c r="B7" s="17" t="s">
        <v>15</v>
      </c>
      <c r="C7" s="17" t="s">
        <v>16</v>
      </c>
      <c r="D7" s="17" t="s">
        <v>17</v>
      </c>
      <c r="E7" s="17">
        <v>3880</v>
      </c>
      <c r="F7" s="17">
        <v>17</v>
      </c>
      <c r="G7" s="17"/>
      <c r="H7" s="17"/>
      <c r="I7" s="33">
        <f t="shared" ref="I7:I26" si="0">SUM(200*E7+100*G7)/10000</f>
        <v>77.6</v>
      </c>
      <c r="J7" s="68"/>
      <c r="K7" s="69">
        <f t="shared" ref="K7:K19" si="1">I7</f>
        <v>77.6</v>
      </c>
    </row>
    <row r="8" s="4" customFormat="1" ht="24" spans="1:11">
      <c r="A8" s="17">
        <v>2</v>
      </c>
      <c r="B8" s="17" t="s">
        <v>18</v>
      </c>
      <c r="C8" s="17" t="s">
        <v>19</v>
      </c>
      <c r="D8" s="17" t="s">
        <v>20</v>
      </c>
      <c r="E8" s="17"/>
      <c r="F8" s="17"/>
      <c r="G8" s="17">
        <v>63</v>
      </c>
      <c r="H8" s="17">
        <v>9</v>
      </c>
      <c r="I8" s="33">
        <f t="shared" si="0"/>
        <v>0.63</v>
      </c>
      <c r="J8" s="68"/>
      <c r="K8" s="69">
        <f t="shared" si="1"/>
        <v>0.63</v>
      </c>
    </row>
    <row r="9" s="4" customFormat="1" ht="24" spans="1:11">
      <c r="A9" s="17">
        <v>3</v>
      </c>
      <c r="B9" s="17" t="s">
        <v>21</v>
      </c>
      <c r="C9" s="17" t="s">
        <v>22</v>
      </c>
      <c r="D9" s="17" t="s">
        <v>23</v>
      </c>
      <c r="E9" s="17">
        <v>600</v>
      </c>
      <c r="F9" s="17">
        <v>5</v>
      </c>
      <c r="G9" s="17"/>
      <c r="H9" s="17"/>
      <c r="I9" s="33">
        <f t="shared" si="0"/>
        <v>12</v>
      </c>
      <c r="J9" s="68"/>
      <c r="K9" s="69">
        <f t="shared" si="1"/>
        <v>12</v>
      </c>
    </row>
    <row r="10" s="4" customFormat="1" spans="1:11">
      <c r="A10" s="17">
        <v>4</v>
      </c>
      <c r="B10" s="17" t="s">
        <v>24</v>
      </c>
      <c r="C10" s="17" t="s">
        <v>25</v>
      </c>
      <c r="D10" s="17" t="s">
        <v>26</v>
      </c>
      <c r="E10" s="17">
        <v>720</v>
      </c>
      <c r="F10" s="17">
        <v>6</v>
      </c>
      <c r="G10" s="17"/>
      <c r="H10" s="17"/>
      <c r="I10" s="33">
        <f t="shared" si="0"/>
        <v>14.4</v>
      </c>
      <c r="J10" s="68"/>
      <c r="K10" s="69">
        <f t="shared" si="1"/>
        <v>14.4</v>
      </c>
    </row>
    <row r="11" s="4" customFormat="1" ht="25.5" spans="1:11">
      <c r="A11" s="17">
        <v>5</v>
      </c>
      <c r="B11" s="17" t="s">
        <v>27</v>
      </c>
      <c r="C11" s="17" t="s">
        <v>28</v>
      </c>
      <c r="D11" s="17" t="s">
        <v>29</v>
      </c>
      <c r="E11" s="17">
        <v>360</v>
      </c>
      <c r="F11" s="17">
        <v>3</v>
      </c>
      <c r="G11" s="17">
        <v>198</v>
      </c>
      <c r="H11" s="17">
        <v>18</v>
      </c>
      <c r="I11" s="33">
        <f t="shared" si="0"/>
        <v>9.18</v>
      </c>
      <c r="J11" s="68"/>
      <c r="K11" s="69">
        <f t="shared" si="1"/>
        <v>9.18</v>
      </c>
    </row>
    <row r="12" s="4" customFormat="1" ht="24.75" spans="1:11">
      <c r="A12" s="17">
        <v>6</v>
      </c>
      <c r="B12" s="17"/>
      <c r="C12" s="17" t="s">
        <v>30</v>
      </c>
      <c r="D12" s="17" t="s">
        <v>31</v>
      </c>
      <c r="E12" s="17">
        <v>1560</v>
      </c>
      <c r="F12" s="17">
        <v>13</v>
      </c>
      <c r="G12" s="17">
        <v>21</v>
      </c>
      <c r="H12" s="17">
        <v>3</v>
      </c>
      <c r="I12" s="33">
        <f t="shared" si="0"/>
        <v>31.41</v>
      </c>
      <c r="J12" s="68"/>
      <c r="K12" s="69">
        <f t="shared" si="1"/>
        <v>31.41</v>
      </c>
    </row>
    <row r="13" s="4" customFormat="1" spans="1:11">
      <c r="A13" s="17">
        <v>7</v>
      </c>
      <c r="B13" s="17" t="s">
        <v>32</v>
      </c>
      <c r="C13" s="17" t="s">
        <v>33</v>
      </c>
      <c r="D13" s="17" t="s">
        <v>34</v>
      </c>
      <c r="E13" s="17"/>
      <c r="F13" s="17"/>
      <c r="G13" s="17">
        <v>84</v>
      </c>
      <c r="H13" s="17">
        <v>12</v>
      </c>
      <c r="I13" s="33">
        <f t="shared" si="0"/>
        <v>0.84</v>
      </c>
      <c r="J13" s="68"/>
      <c r="K13" s="69">
        <f t="shared" si="1"/>
        <v>0.84</v>
      </c>
    </row>
    <row r="14" s="4" customFormat="1" spans="1:11">
      <c r="A14" s="17">
        <v>8</v>
      </c>
      <c r="B14" s="17"/>
      <c r="C14" s="17" t="s">
        <v>35</v>
      </c>
      <c r="D14" s="17" t="s">
        <v>36</v>
      </c>
      <c r="E14" s="17">
        <v>1920</v>
      </c>
      <c r="F14" s="17">
        <v>32</v>
      </c>
      <c r="G14" s="17"/>
      <c r="H14" s="17"/>
      <c r="I14" s="33">
        <f t="shared" si="0"/>
        <v>38.4</v>
      </c>
      <c r="J14" s="68"/>
      <c r="K14" s="69">
        <f t="shared" si="1"/>
        <v>38.4</v>
      </c>
    </row>
    <row r="15" s="4" customFormat="1" spans="1:11">
      <c r="A15" s="17">
        <v>9</v>
      </c>
      <c r="B15" s="17"/>
      <c r="C15" s="17" t="s">
        <v>37</v>
      </c>
      <c r="D15" s="17" t="s">
        <v>38</v>
      </c>
      <c r="E15" s="17">
        <v>120</v>
      </c>
      <c r="F15" s="17">
        <v>2</v>
      </c>
      <c r="G15" s="17">
        <v>28</v>
      </c>
      <c r="H15" s="17">
        <v>4</v>
      </c>
      <c r="I15" s="33">
        <f t="shared" si="0"/>
        <v>2.68</v>
      </c>
      <c r="J15" s="68"/>
      <c r="K15" s="69">
        <f t="shared" si="1"/>
        <v>2.68</v>
      </c>
    </row>
    <row r="16" s="4" customFormat="1" ht="24.75" spans="1:11">
      <c r="A16" s="17">
        <v>10</v>
      </c>
      <c r="B16" s="17" t="s">
        <v>39</v>
      </c>
      <c r="C16" s="17" t="s">
        <v>40</v>
      </c>
      <c r="D16" s="17" t="s">
        <v>41</v>
      </c>
      <c r="E16" s="17">
        <v>840</v>
      </c>
      <c r="F16" s="17">
        <v>7</v>
      </c>
      <c r="G16" s="17"/>
      <c r="H16" s="17"/>
      <c r="I16" s="33">
        <f t="shared" si="0"/>
        <v>16.8</v>
      </c>
      <c r="J16" s="68"/>
      <c r="K16" s="69">
        <f t="shared" si="1"/>
        <v>16.8</v>
      </c>
    </row>
    <row r="17" s="4" customFormat="1" spans="1:11">
      <c r="A17" s="17">
        <v>11</v>
      </c>
      <c r="B17" s="17" t="s">
        <v>42</v>
      </c>
      <c r="C17" s="17" t="s">
        <v>43</v>
      </c>
      <c r="D17" s="17" t="s">
        <v>44</v>
      </c>
      <c r="E17" s="17">
        <v>960</v>
      </c>
      <c r="F17" s="17">
        <v>20</v>
      </c>
      <c r="G17" s="17"/>
      <c r="H17" s="17"/>
      <c r="I17" s="33">
        <f t="shared" si="0"/>
        <v>19.2</v>
      </c>
      <c r="J17" s="68"/>
      <c r="K17" s="69">
        <f t="shared" si="1"/>
        <v>19.2</v>
      </c>
    </row>
    <row r="18" s="4" customFormat="1" ht="24.75" spans="1:11">
      <c r="A18" s="17">
        <v>12</v>
      </c>
      <c r="B18" s="17"/>
      <c r="C18" s="17" t="s">
        <v>45</v>
      </c>
      <c r="D18" s="17" t="s">
        <v>46</v>
      </c>
      <c r="E18" s="17">
        <v>240</v>
      </c>
      <c r="F18" s="17">
        <v>5</v>
      </c>
      <c r="G18" s="17"/>
      <c r="H18" s="17"/>
      <c r="I18" s="33">
        <f t="shared" si="0"/>
        <v>4.8</v>
      </c>
      <c r="J18" s="68"/>
      <c r="K18" s="69">
        <f t="shared" si="1"/>
        <v>4.8</v>
      </c>
    </row>
    <row r="19" s="4" customFormat="1" ht="25.5" spans="1:11">
      <c r="A19" s="17">
        <v>13</v>
      </c>
      <c r="B19" s="17" t="s">
        <v>47</v>
      </c>
      <c r="C19" s="17" t="s">
        <v>48</v>
      </c>
      <c r="D19" s="17" t="s">
        <v>49</v>
      </c>
      <c r="E19" s="17">
        <v>960</v>
      </c>
      <c r="F19" s="17" t="s">
        <v>50</v>
      </c>
      <c r="G19" s="17"/>
      <c r="H19" s="17"/>
      <c r="I19" s="33">
        <f t="shared" si="0"/>
        <v>19.2</v>
      </c>
      <c r="J19" s="68"/>
      <c r="K19" s="69">
        <f t="shared" si="1"/>
        <v>19.2</v>
      </c>
    </row>
    <row r="20" s="4" customFormat="1" ht="37.5" spans="1:11">
      <c r="A20" s="17">
        <v>14</v>
      </c>
      <c r="B20" s="17" t="s">
        <v>51</v>
      </c>
      <c r="C20" s="17" t="s">
        <v>52</v>
      </c>
      <c r="D20" s="17" t="s">
        <v>53</v>
      </c>
      <c r="E20" s="17">
        <v>3200</v>
      </c>
      <c r="F20" s="17">
        <v>60</v>
      </c>
      <c r="G20" s="17">
        <v>63</v>
      </c>
      <c r="H20" s="17">
        <v>9</v>
      </c>
      <c r="I20" s="33">
        <f t="shared" si="0"/>
        <v>64.63</v>
      </c>
      <c r="J20" s="70" t="s">
        <v>54</v>
      </c>
      <c r="K20" s="69">
        <f>(14*114+16*100)*0.02+63*0.01</f>
        <v>64.55</v>
      </c>
    </row>
    <row r="21" s="4" customFormat="1" ht="51" spans="1:11">
      <c r="A21" s="17">
        <v>15</v>
      </c>
      <c r="B21" s="17" t="s">
        <v>55</v>
      </c>
      <c r="C21" s="17" t="s">
        <v>56</v>
      </c>
      <c r="D21" s="59" t="s">
        <v>57</v>
      </c>
      <c r="E21" s="17">
        <v>3720</v>
      </c>
      <c r="F21" s="17">
        <v>8</v>
      </c>
      <c r="G21" s="17">
        <v>700</v>
      </c>
      <c r="H21" s="17">
        <v>100</v>
      </c>
      <c r="I21" s="33">
        <f t="shared" si="0"/>
        <v>81.4</v>
      </c>
      <c r="J21" s="68"/>
      <c r="K21" s="69">
        <f t="shared" ref="K21:K23" si="2">I21</f>
        <v>81.4</v>
      </c>
    </row>
    <row r="22" s="4" customFormat="1" ht="24" spans="1:11">
      <c r="A22" s="17">
        <v>16</v>
      </c>
      <c r="B22" s="17" t="s">
        <v>58</v>
      </c>
      <c r="C22" s="17" t="s">
        <v>59</v>
      </c>
      <c r="D22" s="59" t="s">
        <v>60</v>
      </c>
      <c r="E22" s="17">
        <v>1320</v>
      </c>
      <c r="F22" s="17">
        <v>22</v>
      </c>
      <c r="G22" s="17"/>
      <c r="H22" s="17"/>
      <c r="I22" s="33">
        <f t="shared" si="0"/>
        <v>26.4</v>
      </c>
      <c r="J22" s="70"/>
      <c r="K22" s="69">
        <f t="shared" si="2"/>
        <v>26.4</v>
      </c>
    </row>
    <row r="23" s="4" customFormat="1" ht="25.5" spans="1:11">
      <c r="A23" s="17">
        <v>17</v>
      </c>
      <c r="B23" s="17" t="s">
        <v>61</v>
      </c>
      <c r="C23" s="17" t="s">
        <v>62</v>
      </c>
      <c r="D23" s="17" t="s">
        <v>63</v>
      </c>
      <c r="E23" s="17">
        <v>960</v>
      </c>
      <c r="F23" s="17">
        <v>8</v>
      </c>
      <c r="G23" s="17"/>
      <c r="H23" s="17"/>
      <c r="I23" s="33">
        <f t="shared" si="0"/>
        <v>19.2</v>
      </c>
      <c r="J23" s="70"/>
      <c r="K23" s="69">
        <f t="shared" si="2"/>
        <v>19.2</v>
      </c>
    </row>
    <row r="24" s="4" customFormat="1" ht="24" spans="1:11">
      <c r="A24" s="17">
        <v>18</v>
      </c>
      <c r="B24" s="17" t="s">
        <v>64</v>
      </c>
      <c r="C24" s="17" t="s">
        <v>65</v>
      </c>
      <c r="D24" s="17" t="s">
        <v>66</v>
      </c>
      <c r="E24" s="17">
        <v>1200</v>
      </c>
      <c r="F24" s="17">
        <v>20</v>
      </c>
      <c r="G24" s="17"/>
      <c r="H24" s="17"/>
      <c r="I24" s="33">
        <f t="shared" si="0"/>
        <v>24</v>
      </c>
      <c r="J24" s="70" t="s">
        <v>67</v>
      </c>
      <c r="K24" s="69">
        <v>0</v>
      </c>
    </row>
    <row r="25" s="4" customFormat="1" ht="24" spans="1:11">
      <c r="A25" s="17">
        <v>19</v>
      </c>
      <c r="B25" s="17" t="s">
        <v>68</v>
      </c>
      <c r="C25" s="17" t="s">
        <v>69</v>
      </c>
      <c r="D25" s="17" t="s">
        <v>70</v>
      </c>
      <c r="E25" s="17">
        <v>480</v>
      </c>
      <c r="F25" s="17">
        <v>8</v>
      </c>
      <c r="G25" s="17"/>
      <c r="H25" s="17"/>
      <c r="I25" s="33">
        <f t="shared" si="0"/>
        <v>9.6</v>
      </c>
      <c r="J25" s="68"/>
      <c r="K25" s="69">
        <f t="shared" ref="K25:K27" si="3">I25</f>
        <v>9.6</v>
      </c>
    </row>
    <row r="26" s="4" customFormat="1" ht="24" spans="1:11">
      <c r="A26" s="17">
        <v>20</v>
      </c>
      <c r="B26" s="17" t="s">
        <v>71</v>
      </c>
      <c r="C26" s="17" t="s">
        <v>72</v>
      </c>
      <c r="D26" s="17" t="s">
        <v>73</v>
      </c>
      <c r="E26" s="17">
        <v>1440</v>
      </c>
      <c r="F26" s="17">
        <v>24</v>
      </c>
      <c r="G26" s="17">
        <v>42</v>
      </c>
      <c r="H26" s="17">
        <v>3</v>
      </c>
      <c r="I26" s="33">
        <f t="shared" si="0"/>
        <v>29.22</v>
      </c>
      <c r="J26" s="68"/>
      <c r="K26" s="69">
        <f t="shared" si="3"/>
        <v>29.22</v>
      </c>
    </row>
    <row r="27" s="4" customFormat="1" ht="24" spans="1:11">
      <c r="A27" s="17">
        <v>21</v>
      </c>
      <c r="B27" s="17" t="s">
        <v>74</v>
      </c>
      <c r="C27" s="17" t="s">
        <v>75</v>
      </c>
      <c r="D27" s="17" t="s">
        <v>76</v>
      </c>
      <c r="E27" s="17">
        <v>960</v>
      </c>
      <c r="F27" s="17">
        <v>16</v>
      </c>
      <c r="G27" s="17"/>
      <c r="H27" s="17"/>
      <c r="I27" s="33">
        <v>19.2</v>
      </c>
      <c r="J27" s="68"/>
      <c r="K27" s="69">
        <f t="shared" si="3"/>
        <v>19.2</v>
      </c>
    </row>
    <row r="28" s="4" customFormat="1" ht="24" spans="1:11">
      <c r="A28" s="17">
        <v>22</v>
      </c>
      <c r="B28" s="17" t="s">
        <v>77</v>
      </c>
      <c r="C28" s="17" t="s">
        <v>78</v>
      </c>
      <c r="D28" s="17" t="s">
        <v>79</v>
      </c>
      <c r="E28" s="17">
        <v>1260</v>
      </c>
      <c r="F28" s="17">
        <v>9</v>
      </c>
      <c r="G28" s="17">
        <v>0</v>
      </c>
      <c r="H28" s="17">
        <v>0</v>
      </c>
      <c r="I28" s="33">
        <v>25.2</v>
      </c>
      <c r="J28" s="70" t="s">
        <v>80</v>
      </c>
      <c r="K28" s="69">
        <v>0</v>
      </c>
    </row>
    <row r="29" s="4" customFormat="1" ht="28" customHeight="1" spans="1:11">
      <c r="A29" s="56" t="s">
        <v>81</v>
      </c>
      <c r="B29" s="57"/>
      <c r="C29" s="58"/>
      <c r="D29" s="58"/>
      <c r="E29" s="58"/>
      <c r="F29" s="58"/>
      <c r="G29" s="58"/>
      <c r="H29" s="58"/>
      <c r="I29" s="66">
        <f>SUM(I30:I56)</f>
        <v>537.46</v>
      </c>
      <c r="J29" s="67"/>
      <c r="K29" s="66">
        <f>SUM(K30:K56)</f>
        <v>493.02</v>
      </c>
    </row>
    <row r="30" s="4" customFormat="1" ht="24.75" spans="1:11">
      <c r="A30" s="17">
        <v>23</v>
      </c>
      <c r="B30" s="17" t="s">
        <v>82</v>
      </c>
      <c r="C30" s="17" t="s">
        <v>83</v>
      </c>
      <c r="D30" s="17" t="s">
        <v>84</v>
      </c>
      <c r="E30" s="17">
        <v>360</v>
      </c>
      <c r="F30" s="17">
        <v>1</v>
      </c>
      <c r="G30" s="17">
        <v>14</v>
      </c>
      <c r="H30" s="17">
        <v>2</v>
      </c>
      <c r="I30" s="33">
        <v>7.34</v>
      </c>
      <c r="J30" s="68"/>
      <c r="K30" s="69">
        <f t="shared" ref="K30:K34" si="4">I30</f>
        <v>7.34</v>
      </c>
    </row>
    <row r="31" s="4" customFormat="1" ht="24.75" spans="1:11">
      <c r="A31" s="17">
        <v>24</v>
      </c>
      <c r="B31" s="17" t="s">
        <v>85</v>
      </c>
      <c r="C31" s="17" t="s">
        <v>86</v>
      </c>
      <c r="D31" s="17" t="s">
        <v>87</v>
      </c>
      <c r="E31" s="17">
        <v>1440</v>
      </c>
      <c r="F31" s="17">
        <v>24</v>
      </c>
      <c r="G31" s="17">
        <v>0</v>
      </c>
      <c r="H31" s="17">
        <v>0</v>
      </c>
      <c r="I31" s="33">
        <v>28.8</v>
      </c>
      <c r="J31" s="70" t="s">
        <v>88</v>
      </c>
      <c r="K31" s="69">
        <v>0</v>
      </c>
    </row>
    <row r="32" s="4" customFormat="1" ht="25.5" spans="1:11">
      <c r="A32" s="17">
        <v>25</v>
      </c>
      <c r="B32" s="17" t="s">
        <v>55</v>
      </c>
      <c r="C32" s="17" t="s">
        <v>89</v>
      </c>
      <c r="D32" s="17" t="s">
        <v>90</v>
      </c>
      <c r="E32" s="17">
        <v>720</v>
      </c>
      <c r="F32" s="17">
        <v>2</v>
      </c>
      <c r="G32" s="17">
        <v>0</v>
      </c>
      <c r="H32" s="17">
        <v>0</v>
      </c>
      <c r="I32" s="71">
        <v>14.4</v>
      </c>
      <c r="J32" s="68"/>
      <c r="K32" s="69">
        <f t="shared" si="4"/>
        <v>14.4</v>
      </c>
    </row>
    <row r="33" s="4" customFormat="1" ht="24.75" spans="1:11">
      <c r="A33" s="17">
        <v>26</v>
      </c>
      <c r="B33" s="17" t="s">
        <v>42</v>
      </c>
      <c r="C33" s="17" t="s">
        <v>91</v>
      </c>
      <c r="D33" s="17" t="s">
        <v>92</v>
      </c>
      <c r="E33" s="17">
        <v>20</v>
      </c>
      <c r="F33" s="17">
        <v>6</v>
      </c>
      <c r="G33" s="17">
        <v>0</v>
      </c>
      <c r="H33" s="17">
        <v>0</v>
      </c>
      <c r="I33" s="33">
        <v>0.4</v>
      </c>
      <c r="J33" s="70" t="s">
        <v>93</v>
      </c>
      <c r="K33" s="69">
        <v>0</v>
      </c>
    </row>
    <row r="34" s="4" customFormat="1" ht="24" spans="1:11">
      <c r="A34" s="17">
        <v>27</v>
      </c>
      <c r="B34" s="17"/>
      <c r="C34" s="17" t="s">
        <v>94</v>
      </c>
      <c r="D34" s="17" t="s">
        <v>95</v>
      </c>
      <c r="E34" s="17">
        <v>40</v>
      </c>
      <c r="F34" s="17">
        <v>12</v>
      </c>
      <c r="G34" s="17">
        <v>0</v>
      </c>
      <c r="H34" s="17">
        <v>0</v>
      </c>
      <c r="I34" s="33">
        <v>0.8</v>
      </c>
      <c r="J34" s="68"/>
      <c r="K34" s="69">
        <f t="shared" si="4"/>
        <v>0.8</v>
      </c>
    </row>
    <row r="35" s="4" customFormat="1" ht="24.75" spans="1:11">
      <c r="A35" s="17">
        <v>28</v>
      </c>
      <c r="B35" s="17"/>
      <c r="C35" s="17" t="s">
        <v>96</v>
      </c>
      <c r="D35" s="17" t="s">
        <v>97</v>
      </c>
      <c r="E35" s="17">
        <v>42</v>
      </c>
      <c r="F35" s="17">
        <v>4</v>
      </c>
      <c r="G35" s="17">
        <v>0</v>
      </c>
      <c r="H35" s="17">
        <v>0</v>
      </c>
      <c r="I35" s="33">
        <v>0.84</v>
      </c>
      <c r="J35" s="70" t="s">
        <v>93</v>
      </c>
      <c r="K35" s="69">
        <v>0</v>
      </c>
    </row>
    <row r="36" s="4" customFormat="1" ht="24" spans="1:11">
      <c r="A36" s="17">
        <v>29</v>
      </c>
      <c r="B36" s="17"/>
      <c r="C36" s="17" t="s">
        <v>98</v>
      </c>
      <c r="D36" s="17" t="s">
        <v>99</v>
      </c>
      <c r="E36" s="17">
        <v>240</v>
      </c>
      <c r="F36" s="17">
        <v>4</v>
      </c>
      <c r="G36" s="17">
        <v>14</v>
      </c>
      <c r="H36" s="17">
        <v>2</v>
      </c>
      <c r="I36" s="33">
        <v>4.94</v>
      </c>
      <c r="J36" s="68"/>
      <c r="K36" s="69">
        <f>I36</f>
        <v>4.94</v>
      </c>
    </row>
    <row r="37" s="4" customFormat="1" ht="24.75" spans="1:11">
      <c r="A37" s="17">
        <v>30</v>
      </c>
      <c r="B37" s="17" t="s">
        <v>100</v>
      </c>
      <c r="C37" s="17" t="s">
        <v>101</v>
      </c>
      <c r="D37" s="17" t="s">
        <v>102</v>
      </c>
      <c r="E37" s="17">
        <v>720</v>
      </c>
      <c r="F37" s="17">
        <v>12</v>
      </c>
      <c r="G37" s="17">
        <v>0</v>
      </c>
      <c r="H37" s="17">
        <v>0</v>
      </c>
      <c r="I37" s="33">
        <f>E37*200/10000</f>
        <v>14.4</v>
      </c>
      <c r="J37" s="70" t="s">
        <v>103</v>
      </c>
      <c r="K37" s="69">
        <v>0</v>
      </c>
    </row>
    <row r="38" s="4" customFormat="1" ht="25.5" spans="1:11">
      <c r="A38" s="17">
        <v>31</v>
      </c>
      <c r="B38" s="17" t="s">
        <v>104</v>
      </c>
      <c r="C38" s="17" t="s">
        <v>105</v>
      </c>
      <c r="D38" s="17" t="s">
        <v>106</v>
      </c>
      <c r="E38" s="17">
        <v>600</v>
      </c>
      <c r="F38" s="17">
        <v>5</v>
      </c>
      <c r="G38" s="17">
        <v>0</v>
      </c>
      <c r="H38" s="17">
        <v>0</v>
      </c>
      <c r="I38" s="33">
        <v>12</v>
      </c>
      <c r="J38" s="68"/>
      <c r="K38" s="69">
        <f t="shared" ref="K38:K56" si="5">I38</f>
        <v>12</v>
      </c>
    </row>
    <row r="39" s="4" customFormat="1" ht="24.75" spans="1:11">
      <c r="A39" s="17">
        <v>32</v>
      </c>
      <c r="B39" s="17" t="s">
        <v>107</v>
      </c>
      <c r="C39" s="17" t="s">
        <v>108</v>
      </c>
      <c r="D39" s="17" t="s">
        <v>109</v>
      </c>
      <c r="E39" s="17">
        <v>360</v>
      </c>
      <c r="F39" s="17">
        <v>3</v>
      </c>
      <c r="G39" s="17">
        <v>0</v>
      </c>
      <c r="H39" s="17">
        <v>0</v>
      </c>
      <c r="I39" s="33">
        <v>7.2</v>
      </c>
      <c r="J39" s="68"/>
      <c r="K39" s="69">
        <f t="shared" si="5"/>
        <v>7.2</v>
      </c>
    </row>
    <row r="40" s="4" customFormat="1" ht="24.75" spans="1:11">
      <c r="A40" s="17">
        <v>33</v>
      </c>
      <c r="B40" s="17" t="s">
        <v>107</v>
      </c>
      <c r="C40" s="17" t="s">
        <v>110</v>
      </c>
      <c r="D40" s="17" t="s">
        <v>111</v>
      </c>
      <c r="E40" s="17">
        <v>3840</v>
      </c>
      <c r="F40" s="17">
        <v>24</v>
      </c>
      <c r="G40" s="17">
        <v>42</v>
      </c>
      <c r="H40" s="17">
        <v>3</v>
      </c>
      <c r="I40" s="33">
        <v>77.22</v>
      </c>
      <c r="J40" s="68"/>
      <c r="K40" s="69">
        <f t="shared" si="5"/>
        <v>77.22</v>
      </c>
    </row>
    <row r="41" s="4" customFormat="1" ht="24.75" spans="1:11">
      <c r="A41" s="17">
        <v>34</v>
      </c>
      <c r="B41" s="17" t="s">
        <v>107</v>
      </c>
      <c r="C41" s="17" t="s">
        <v>112</v>
      </c>
      <c r="D41" s="17" t="s">
        <v>109</v>
      </c>
      <c r="E41" s="17">
        <v>1320</v>
      </c>
      <c r="F41" s="17">
        <v>4</v>
      </c>
      <c r="G41" s="17">
        <v>0</v>
      </c>
      <c r="H41" s="17">
        <v>0</v>
      </c>
      <c r="I41" s="33">
        <v>26.4</v>
      </c>
      <c r="J41" s="68"/>
      <c r="K41" s="69">
        <f t="shared" si="5"/>
        <v>26.4</v>
      </c>
    </row>
    <row r="42" s="4" customFormat="1" ht="24.75" spans="1:11">
      <c r="A42" s="17">
        <v>35</v>
      </c>
      <c r="B42" s="17" t="s">
        <v>113</v>
      </c>
      <c r="C42" s="17" t="s">
        <v>114</v>
      </c>
      <c r="D42" s="17" t="s">
        <v>115</v>
      </c>
      <c r="E42" s="17">
        <v>1120</v>
      </c>
      <c r="F42" s="17">
        <v>7</v>
      </c>
      <c r="G42" s="17">
        <v>21</v>
      </c>
      <c r="H42" s="17">
        <v>3</v>
      </c>
      <c r="I42" s="33">
        <v>22.61</v>
      </c>
      <c r="J42" s="68"/>
      <c r="K42" s="69">
        <f t="shared" si="5"/>
        <v>22.61</v>
      </c>
    </row>
    <row r="43" s="4" customFormat="1" ht="24.75" spans="1:11">
      <c r="A43" s="17"/>
      <c r="B43" s="17"/>
      <c r="C43" s="17" t="s">
        <v>116</v>
      </c>
      <c r="D43" s="17" t="s">
        <v>117</v>
      </c>
      <c r="E43" s="17">
        <v>3640</v>
      </c>
      <c r="F43" s="17">
        <v>24</v>
      </c>
      <c r="G43" s="17">
        <v>56</v>
      </c>
      <c r="H43" s="17">
        <v>8</v>
      </c>
      <c r="I43" s="33">
        <v>73.36</v>
      </c>
      <c r="J43" s="68"/>
      <c r="K43" s="69">
        <f t="shared" si="5"/>
        <v>73.36</v>
      </c>
    </row>
    <row r="44" s="4" customFormat="1" ht="24.75" spans="1:11">
      <c r="A44" s="17">
        <v>37</v>
      </c>
      <c r="B44" s="17" t="s">
        <v>118</v>
      </c>
      <c r="C44" s="17" t="s">
        <v>119</v>
      </c>
      <c r="D44" s="17" t="s">
        <v>120</v>
      </c>
      <c r="E44" s="17">
        <v>1200</v>
      </c>
      <c r="F44" s="17">
        <v>10</v>
      </c>
      <c r="G44" s="17">
        <v>0</v>
      </c>
      <c r="H44" s="17">
        <v>0</v>
      </c>
      <c r="I44" s="33">
        <v>24</v>
      </c>
      <c r="J44" s="68"/>
      <c r="K44" s="69">
        <f t="shared" si="5"/>
        <v>24</v>
      </c>
    </row>
    <row r="45" s="4" customFormat="1" ht="25.5" spans="1:11">
      <c r="A45" s="17">
        <v>38</v>
      </c>
      <c r="B45" s="17" t="s">
        <v>121</v>
      </c>
      <c r="C45" s="17" t="s">
        <v>122</v>
      </c>
      <c r="D45" s="17" t="s">
        <v>123</v>
      </c>
      <c r="E45" s="17">
        <v>1920</v>
      </c>
      <c r="F45" s="17">
        <v>17</v>
      </c>
      <c r="G45" s="17">
        <v>0</v>
      </c>
      <c r="H45" s="17">
        <v>0</v>
      </c>
      <c r="I45" s="33">
        <v>38.4</v>
      </c>
      <c r="J45" s="68"/>
      <c r="K45" s="69">
        <f t="shared" si="5"/>
        <v>38.4</v>
      </c>
    </row>
    <row r="46" s="4" customFormat="1" ht="24" spans="1:11">
      <c r="A46" s="17">
        <v>39</v>
      </c>
      <c r="B46" s="17" t="s">
        <v>124</v>
      </c>
      <c r="C46" s="17" t="s">
        <v>125</v>
      </c>
      <c r="D46" s="17" t="s">
        <v>126</v>
      </c>
      <c r="E46" s="17">
        <v>840</v>
      </c>
      <c r="F46" s="17">
        <v>8</v>
      </c>
      <c r="G46" s="17">
        <v>0</v>
      </c>
      <c r="H46" s="17">
        <v>0</v>
      </c>
      <c r="I46" s="33">
        <v>16.8</v>
      </c>
      <c r="J46" s="68"/>
      <c r="K46" s="69">
        <f t="shared" si="5"/>
        <v>16.8</v>
      </c>
    </row>
    <row r="47" s="4" customFormat="1" ht="24" spans="1:11">
      <c r="A47" s="17">
        <v>40</v>
      </c>
      <c r="B47" s="17" t="s">
        <v>127</v>
      </c>
      <c r="C47" s="17" t="s">
        <v>128</v>
      </c>
      <c r="D47" s="17" t="s">
        <v>129</v>
      </c>
      <c r="E47" s="17">
        <v>0</v>
      </c>
      <c r="F47" s="17">
        <v>0</v>
      </c>
      <c r="G47" s="17">
        <v>105</v>
      </c>
      <c r="H47" s="17">
        <v>15</v>
      </c>
      <c r="I47" s="33">
        <v>1.05</v>
      </c>
      <c r="J47" s="68"/>
      <c r="K47" s="69">
        <f t="shared" si="5"/>
        <v>1.05</v>
      </c>
    </row>
    <row r="48" s="4" customFormat="1" ht="24" spans="1:11">
      <c r="A48" s="17">
        <v>41</v>
      </c>
      <c r="B48" s="17" t="s">
        <v>127</v>
      </c>
      <c r="C48" s="17" t="s">
        <v>130</v>
      </c>
      <c r="D48" s="17" t="s">
        <v>131</v>
      </c>
      <c r="E48" s="17">
        <v>0</v>
      </c>
      <c r="F48" s="17">
        <v>0</v>
      </c>
      <c r="G48" s="17">
        <v>105</v>
      </c>
      <c r="H48" s="17">
        <v>15</v>
      </c>
      <c r="I48" s="33">
        <v>1.05</v>
      </c>
      <c r="J48" s="68"/>
      <c r="K48" s="69">
        <f t="shared" si="5"/>
        <v>1.05</v>
      </c>
    </row>
    <row r="49" s="4" customFormat="1" ht="24" spans="1:11">
      <c r="A49" s="17">
        <v>42</v>
      </c>
      <c r="B49" s="17" t="s">
        <v>132</v>
      </c>
      <c r="C49" s="17" t="s">
        <v>133</v>
      </c>
      <c r="D49" s="17" t="s">
        <v>134</v>
      </c>
      <c r="E49" s="17">
        <v>2400</v>
      </c>
      <c r="F49" s="17">
        <v>40</v>
      </c>
      <c r="G49" s="17">
        <v>0</v>
      </c>
      <c r="H49" s="17">
        <v>0</v>
      </c>
      <c r="I49" s="33">
        <v>48</v>
      </c>
      <c r="J49" s="68"/>
      <c r="K49" s="69">
        <f t="shared" si="5"/>
        <v>48</v>
      </c>
    </row>
    <row r="50" s="4" customFormat="1" ht="24.75" spans="1:11">
      <c r="A50" s="17">
        <v>43</v>
      </c>
      <c r="B50" s="17" t="s">
        <v>135</v>
      </c>
      <c r="C50" s="17" t="s">
        <v>136</v>
      </c>
      <c r="D50" s="17" t="s">
        <v>137</v>
      </c>
      <c r="E50" s="17">
        <v>960</v>
      </c>
      <c r="F50" s="17">
        <v>8</v>
      </c>
      <c r="G50" s="17">
        <v>0</v>
      </c>
      <c r="H50" s="17">
        <v>0</v>
      </c>
      <c r="I50" s="33">
        <v>19.2</v>
      </c>
      <c r="J50" s="68"/>
      <c r="K50" s="69">
        <f t="shared" si="5"/>
        <v>19.2</v>
      </c>
    </row>
    <row r="51" s="4" customFormat="1" ht="24.75" spans="1:11">
      <c r="A51" s="17">
        <v>44</v>
      </c>
      <c r="B51" s="17" t="s">
        <v>138</v>
      </c>
      <c r="C51" s="17" t="s">
        <v>139</v>
      </c>
      <c r="D51" s="17" t="s">
        <v>109</v>
      </c>
      <c r="E51" s="17">
        <v>1800</v>
      </c>
      <c r="F51" s="17">
        <v>18</v>
      </c>
      <c r="G51" s="17">
        <v>0</v>
      </c>
      <c r="H51" s="17">
        <v>0</v>
      </c>
      <c r="I51" s="33">
        <v>36</v>
      </c>
      <c r="J51" s="68"/>
      <c r="K51" s="69">
        <f t="shared" si="5"/>
        <v>36</v>
      </c>
    </row>
    <row r="52" s="4" customFormat="1" ht="24.75" spans="1:11">
      <c r="A52" s="17">
        <v>45</v>
      </c>
      <c r="B52" s="17" t="s">
        <v>140</v>
      </c>
      <c r="C52" s="17" t="s">
        <v>141</v>
      </c>
      <c r="D52" s="17" t="s">
        <v>142</v>
      </c>
      <c r="E52" s="17">
        <v>300</v>
      </c>
      <c r="F52" s="17">
        <v>10</v>
      </c>
      <c r="G52" s="17">
        <v>0</v>
      </c>
      <c r="H52" s="17">
        <v>0</v>
      </c>
      <c r="I52" s="33">
        <v>6</v>
      </c>
      <c r="J52" s="68"/>
      <c r="K52" s="69">
        <f t="shared" si="5"/>
        <v>6</v>
      </c>
    </row>
    <row r="53" s="4" customFormat="1" ht="25.5" spans="1:11">
      <c r="A53" s="17">
        <v>46</v>
      </c>
      <c r="B53" s="17" t="s">
        <v>143</v>
      </c>
      <c r="C53" s="17" t="s">
        <v>144</v>
      </c>
      <c r="D53" s="17" t="s">
        <v>145</v>
      </c>
      <c r="E53" s="17">
        <v>480</v>
      </c>
      <c r="F53" s="17">
        <v>1</v>
      </c>
      <c r="G53" s="17">
        <v>0</v>
      </c>
      <c r="H53" s="17">
        <v>0</v>
      </c>
      <c r="I53" s="33">
        <v>9.6</v>
      </c>
      <c r="J53" s="68"/>
      <c r="K53" s="69">
        <f t="shared" si="5"/>
        <v>9.6</v>
      </c>
    </row>
    <row r="54" s="4" customFormat="1" ht="24" spans="1:11">
      <c r="A54" s="17">
        <v>47</v>
      </c>
      <c r="B54" s="17" t="s">
        <v>146</v>
      </c>
      <c r="C54" s="17" t="s">
        <v>147</v>
      </c>
      <c r="D54" s="17" t="s">
        <v>148</v>
      </c>
      <c r="E54" s="17">
        <v>1440</v>
      </c>
      <c r="F54" s="17">
        <v>24</v>
      </c>
      <c r="G54" s="17">
        <v>0</v>
      </c>
      <c r="H54" s="17">
        <v>0</v>
      </c>
      <c r="I54" s="33">
        <v>28.8</v>
      </c>
      <c r="J54" s="68"/>
      <c r="K54" s="69">
        <f t="shared" si="5"/>
        <v>28.8</v>
      </c>
    </row>
    <row r="55" s="4" customFormat="1" ht="24" spans="1:11">
      <c r="A55" s="17">
        <v>48</v>
      </c>
      <c r="B55" s="17" t="s">
        <v>149</v>
      </c>
      <c r="C55" s="17" t="s">
        <v>150</v>
      </c>
      <c r="D55" s="17" t="s">
        <v>151</v>
      </c>
      <c r="E55" s="17">
        <v>840</v>
      </c>
      <c r="F55" s="17">
        <v>7</v>
      </c>
      <c r="G55" s="17">
        <v>0</v>
      </c>
      <c r="H55" s="17">
        <v>0</v>
      </c>
      <c r="I55" s="33">
        <v>16.8</v>
      </c>
      <c r="J55" s="68"/>
      <c r="K55" s="69">
        <f t="shared" si="5"/>
        <v>16.8</v>
      </c>
    </row>
    <row r="56" s="4" customFormat="1" ht="24" spans="1:11">
      <c r="A56" s="17">
        <v>49</v>
      </c>
      <c r="B56" s="17" t="s">
        <v>152</v>
      </c>
      <c r="C56" s="17" t="s">
        <v>153</v>
      </c>
      <c r="D56" s="17" t="s">
        <v>154</v>
      </c>
      <c r="E56" s="17">
        <v>0</v>
      </c>
      <c r="F56" s="17">
        <v>0</v>
      </c>
      <c r="G56" s="17">
        <f>15*7</f>
        <v>105</v>
      </c>
      <c r="H56" s="17">
        <v>15</v>
      </c>
      <c r="I56" s="33">
        <v>1.05</v>
      </c>
      <c r="J56" s="68"/>
      <c r="K56" s="69">
        <f t="shared" si="5"/>
        <v>1.05</v>
      </c>
    </row>
    <row r="57" s="4" customFormat="1" ht="28" customHeight="1" spans="1:11">
      <c r="A57" s="56" t="s">
        <v>155</v>
      </c>
      <c r="B57" s="57"/>
      <c r="C57" s="58"/>
      <c r="D57" s="58"/>
      <c r="E57" s="58"/>
      <c r="F57" s="58"/>
      <c r="G57" s="58"/>
      <c r="H57" s="58"/>
      <c r="I57" s="66">
        <f>SUM(I58:I104)</f>
        <v>1585.6</v>
      </c>
      <c r="J57" s="67"/>
      <c r="K57" s="66">
        <f>SUM(K58:K104)</f>
        <v>1518.4</v>
      </c>
    </row>
    <row r="58" s="4" customFormat="1" ht="24.75" spans="1:11">
      <c r="A58" s="60">
        <v>50</v>
      </c>
      <c r="B58" s="17" t="s">
        <v>156</v>
      </c>
      <c r="C58" s="17" t="s">
        <v>157</v>
      </c>
      <c r="D58" s="17" t="s">
        <v>158</v>
      </c>
      <c r="E58" s="61">
        <v>1920</v>
      </c>
      <c r="F58" s="61">
        <v>33</v>
      </c>
      <c r="G58" s="17">
        <v>0</v>
      </c>
      <c r="H58" s="17">
        <v>0</v>
      </c>
      <c r="I58" s="33">
        <v>38.4</v>
      </c>
      <c r="J58" s="68"/>
      <c r="K58" s="69">
        <f t="shared" ref="K58:K96" si="6">I58</f>
        <v>38.4</v>
      </c>
    </row>
    <row r="59" s="4" customFormat="1" ht="24.75" spans="1:11">
      <c r="A59" s="60">
        <v>51</v>
      </c>
      <c r="B59" s="17" t="s">
        <v>159</v>
      </c>
      <c r="C59" s="17" t="s">
        <v>160</v>
      </c>
      <c r="D59" s="17" t="s">
        <v>161</v>
      </c>
      <c r="E59" s="17">
        <v>600</v>
      </c>
      <c r="F59" s="17">
        <v>5</v>
      </c>
      <c r="G59" s="17">
        <v>0</v>
      </c>
      <c r="H59" s="17">
        <v>0</v>
      </c>
      <c r="I59" s="33">
        <v>12</v>
      </c>
      <c r="J59" s="68"/>
      <c r="K59" s="69">
        <f t="shared" si="6"/>
        <v>12</v>
      </c>
    </row>
    <row r="60" s="4" customFormat="1" ht="24" spans="1:11">
      <c r="A60" s="60">
        <v>52</v>
      </c>
      <c r="B60" s="17" t="s">
        <v>162</v>
      </c>
      <c r="C60" s="17" t="s">
        <v>163</v>
      </c>
      <c r="D60" s="17" t="s">
        <v>164</v>
      </c>
      <c r="E60" s="61">
        <v>4920</v>
      </c>
      <c r="F60" s="61">
        <v>41</v>
      </c>
      <c r="G60" s="17">
        <v>0</v>
      </c>
      <c r="H60" s="17">
        <v>0</v>
      </c>
      <c r="I60" s="33">
        <v>98.4</v>
      </c>
      <c r="J60" s="68"/>
      <c r="K60" s="69">
        <f t="shared" si="6"/>
        <v>98.4</v>
      </c>
    </row>
    <row r="61" s="4" customFormat="1" ht="24.75" spans="1:11">
      <c r="A61" s="60">
        <v>53</v>
      </c>
      <c r="B61" s="17" t="s">
        <v>165</v>
      </c>
      <c r="C61" s="17" t="s">
        <v>166</v>
      </c>
      <c r="D61" s="17" t="s">
        <v>167</v>
      </c>
      <c r="E61" s="61">
        <v>840</v>
      </c>
      <c r="F61" s="61">
        <v>7</v>
      </c>
      <c r="G61" s="17">
        <v>0</v>
      </c>
      <c r="H61" s="17">
        <v>0</v>
      </c>
      <c r="I61" s="33">
        <v>16.8</v>
      </c>
      <c r="J61" s="68"/>
      <c r="K61" s="69">
        <f t="shared" si="6"/>
        <v>16.8</v>
      </c>
    </row>
    <row r="62" s="4" customFormat="1" ht="36.75" spans="1:11">
      <c r="A62" s="60">
        <v>54</v>
      </c>
      <c r="B62" s="17" t="s">
        <v>24</v>
      </c>
      <c r="C62" s="17" t="s">
        <v>168</v>
      </c>
      <c r="D62" s="17" t="s">
        <v>169</v>
      </c>
      <c r="E62" s="17">
        <v>600</v>
      </c>
      <c r="F62" s="17">
        <v>5</v>
      </c>
      <c r="G62" s="17">
        <v>0</v>
      </c>
      <c r="H62" s="17">
        <v>0</v>
      </c>
      <c r="I62" s="33">
        <v>12</v>
      </c>
      <c r="J62" s="68"/>
      <c r="K62" s="69">
        <f t="shared" si="6"/>
        <v>12</v>
      </c>
    </row>
    <row r="63" s="4" customFormat="1" ht="24.75" spans="1:11">
      <c r="A63" s="60">
        <v>55</v>
      </c>
      <c r="B63" s="17" t="s">
        <v>170</v>
      </c>
      <c r="C63" s="17" t="s">
        <v>171</v>
      </c>
      <c r="D63" s="17" t="s">
        <v>172</v>
      </c>
      <c r="E63" s="17">
        <v>840</v>
      </c>
      <c r="F63" s="61">
        <v>7</v>
      </c>
      <c r="G63" s="17">
        <v>0</v>
      </c>
      <c r="H63" s="17">
        <v>0</v>
      </c>
      <c r="I63" s="33">
        <v>16.8</v>
      </c>
      <c r="J63" s="68"/>
      <c r="K63" s="69">
        <f t="shared" si="6"/>
        <v>16.8</v>
      </c>
    </row>
    <row r="64" s="4" customFormat="1" ht="24.75" spans="1:11">
      <c r="A64" s="60">
        <v>56</v>
      </c>
      <c r="B64" s="17" t="s">
        <v>143</v>
      </c>
      <c r="C64" s="17" t="s">
        <v>173</v>
      </c>
      <c r="D64" s="17" t="s">
        <v>174</v>
      </c>
      <c r="E64" s="17">
        <v>2520</v>
      </c>
      <c r="F64" s="17">
        <v>7</v>
      </c>
      <c r="G64" s="17">
        <v>0</v>
      </c>
      <c r="H64" s="17">
        <v>0</v>
      </c>
      <c r="I64" s="33">
        <v>50.4</v>
      </c>
      <c r="J64" s="68"/>
      <c r="K64" s="69">
        <f t="shared" si="6"/>
        <v>50.4</v>
      </c>
    </row>
    <row r="65" s="4" customFormat="1" ht="24" spans="1:11">
      <c r="A65" s="60">
        <v>57</v>
      </c>
      <c r="B65" s="17" t="s">
        <v>175</v>
      </c>
      <c r="C65" s="17" t="s">
        <v>176</v>
      </c>
      <c r="D65" s="17" t="s">
        <v>177</v>
      </c>
      <c r="E65" s="17">
        <v>1440</v>
      </c>
      <c r="F65" s="17">
        <v>12</v>
      </c>
      <c r="G65" s="17">
        <v>0</v>
      </c>
      <c r="H65" s="17">
        <v>0</v>
      </c>
      <c r="I65" s="33">
        <v>28.8</v>
      </c>
      <c r="J65" s="68"/>
      <c r="K65" s="69">
        <f t="shared" si="6"/>
        <v>28.8</v>
      </c>
    </row>
    <row r="66" s="4" customFormat="1" ht="24.75" spans="1:11">
      <c r="A66" s="60">
        <v>58</v>
      </c>
      <c r="B66" s="17" t="s">
        <v>146</v>
      </c>
      <c r="C66" s="17" t="s">
        <v>178</v>
      </c>
      <c r="D66" s="17" t="s">
        <v>179</v>
      </c>
      <c r="E66" s="61">
        <v>480</v>
      </c>
      <c r="F66" s="17">
        <v>1</v>
      </c>
      <c r="G66" s="17">
        <v>0</v>
      </c>
      <c r="H66" s="17">
        <v>0</v>
      </c>
      <c r="I66" s="33">
        <v>9.6</v>
      </c>
      <c r="J66" s="68"/>
      <c r="K66" s="69">
        <f t="shared" si="6"/>
        <v>9.6</v>
      </c>
    </row>
    <row r="67" s="4" customFormat="1" ht="24" spans="1:11">
      <c r="A67" s="60">
        <v>59</v>
      </c>
      <c r="B67" s="17" t="s">
        <v>42</v>
      </c>
      <c r="C67" s="17" t="s">
        <v>180</v>
      </c>
      <c r="D67" s="17" t="s">
        <v>181</v>
      </c>
      <c r="E67" s="17">
        <v>1680</v>
      </c>
      <c r="F67" s="17">
        <v>27</v>
      </c>
      <c r="G67" s="17">
        <v>0</v>
      </c>
      <c r="H67" s="17">
        <v>0</v>
      </c>
      <c r="I67" s="33">
        <v>33.6</v>
      </c>
      <c r="J67" s="68"/>
      <c r="K67" s="69">
        <f t="shared" si="6"/>
        <v>33.6</v>
      </c>
    </row>
    <row r="68" s="4" customFormat="1" ht="24" spans="1:11">
      <c r="A68" s="60">
        <v>60</v>
      </c>
      <c r="B68" s="17" t="s">
        <v>182</v>
      </c>
      <c r="C68" s="17" t="s">
        <v>183</v>
      </c>
      <c r="D68" s="17" t="s">
        <v>184</v>
      </c>
      <c r="E68" s="17">
        <v>720</v>
      </c>
      <c r="F68" s="17">
        <v>6</v>
      </c>
      <c r="G68" s="17">
        <v>0</v>
      </c>
      <c r="H68" s="17">
        <v>0</v>
      </c>
      <c r="I68" s="33">
        <v>14.4</v>
      </c>
      <c r="J68" s="68"/>
      <c r="K68" s="69">
        <f t="shared" si="6"/>
        <v>14.4</v>
      </c>
    </row>
    <row r="69" s="4" customFormat="1" ht="24" spans="1:11">
      <c r="A69" s="60">
        <v>61</v>
      </c>
      <c r="B69" s="17" t="s">
        <v>104</v>
      </c>
      <c r="C69" s="17" t="s">
        <v>185</v>
      </c>
      <c r="D69" s="17" t="s">
        <v>186</v>
      </c>
      <c r="E69" s="61">
        <v>600</v>
      </c>
      <c r="F69" s="61">
        <v>5</v>
      </c>
      <c r="G69" s="17">
        <v>0</v>
      </c>
      <c r="H69" s="17">
        <v>0</v>
      </c>
      <c r="I69" s="33">
        <v>12</v>
      </c>
      <c r="J69" s="68"/>
      <c r="K69" s="69">
        <f t="shared" si="6"/>
        <v>12</v>
      </c>
    </row>
    <row r="70" s="4" customFormat="1" spans="1:11">
      <c r="A70" s="60">
        <v>62</v>
      </c>
      <c r="B70" s="17" t="s">
        <v>187</v>
      </c>
      <c r="C70" s="17" t="s">
        <v>188</v>
      </c>
      <c r="D70" s="17" t="s">
        <v>189</v>
      </c>
      <c r="E70" s="17">
        <v>640</v>
      </c>
      <c r="F70" s="17">
        <v>10</v>
      </c>
      <c r="G70" s="17">
        <v>0</v>
      </c>
      <c r="H70" s="17">
        <v>0</v>
      </c>
      <c r="I70" s="33">
        <v>12.8</v>
      </c>
      <c r="J70" s="68"/>
      <c r="K70" s="69">
        <f t="shared" si="6"/>
        <v>12.8</v>
      </c>
    </row>
    <row r="71" s="4" customFormat="1" ht="24.75" spans="1:11">
      <c r="A71" s="60">
        <v>63</v>
      </c>
      <c r="B71" s="17" t="s">
        <v>104</v>
      </c>
      <c r="C71" s="17" t="s">
        <v>190</v>
      </c>
      <c r="D71" s="17" t="s">
        <v>191</v>
      </c>
      <c r="E71" s="17">
        <v>1800</v>
      </c>
      <c r="F71" s="17">
        <v>15</v>
      </c>
      <c r="G71" s="17">
        <v>0</v>
      </c>
      <c r="H71" s="17">
        <v>0</v>
      </c>
      <c r="I71" s="33">
        <v>36</v>
      </c>
      <c r="J71" s="68"/>
      <c r="K71" s="69">
        <f t="shared" si="6"/>
        <v>36</v>
      </c>
    </row>
    <row r="72" s="4" customFormat="1" ht="24.75" spans="1:11">
      <c r="A72" s="60">
        <v>64</v>
      </c>
      <c r="B72" s="17" t="s">
        <v>42</v>
      </c>
      <c r="C72" s="17" t="s">
        <v>192</v>
      </c>
      <c r="D72" s="17" t="s">
        <v>193</v>
      </c>
      <c r="E72" s="17">
        <v>40</v>
      </c>
      <c r="F72" s="20">
        <v>12</v>
      </c>
      <c r="G72" s="17">
        <v>0</v>
      </c>
      <c r="H72" s="20">
        <v>0</v>
      </c>
      <c r="I72" s="33">
        <v>0.8</v>
      </c>
      <c r="J72" s="68"/>
      <c r="K72" s="69">
        <f t="shared" si="6"/>
        <v>0.8</v>
      </c>
    </row>
    <row r="73" s="4" customFormat="1" ht="24.75" spans="1:11">
      <c r="A73" s="60">
        <v>65</v>
      </c>
      <c r="B73" s="17" t="s">
        <v>42</v>
      </c>
      <c r="C73" s="17" t="s">
        <v>194</v>
      </c>
      <c r="D73" s="17" t="s">
        <v>195</v>
      </c>
      <c r="E73" s="17">
        <v>40</v>
      </c>
      <c r="F73" s="72">
        <v>12</v>
      </c>
      <c r="G73" s="17">
        <v>0</v>
      </c>
      <c r="H73" s="72">
        <v>0</v>
      </c>
      <c r="I73" s="33">
        <v>0.8</v>
      </c>
      <c r="J73" s="68"/>
      <c r="K73" s="69">
        <f t="shared" si="6"/>
        <v>0.8</v>
      </c>
    </row>
    <row r="74" s="4" customFormat="1" ht="36" spans="1:11">
      <c r="A74" s="60">
        <v>66</v>
      </c>
      <c r="B74" s="17" t="s">
        <v>42</v>
      </c>
      <c r="C74" s="17" t="s">
        <v>196</v>
      </c>
      <c r="D74" s="17" t="s">
        <v>196</v>
      </c>
      <c r="E74" s="17">
        <v>960</v>
      </c>
      <c r="F74" s="17">
        <v>16</v>
      </c>
      <c r="G74" s="17">
        <v>0</v>
      </c>
      <c r="H74" s="17">
        <v>0</v>
      </c>
      <c r="I74" s="33">
        <v>19.2</v>
      </c>
      <c r="J74" s="68"/>
      <c r="K74" s="69">
        <f t="shared" si="6"/>
        <v>19.2</v>
      </c>
    </row>
    <row r="75" s="4" customFormat="1" ht="38.25" spans="1:11">
      <c r="A75" s="60">
        <v>67</v>
      </c>
      <c r="B75" s="17" t="s">
        <v>197</v>
      </c>
      <c r="C75" s="17" t="s">
        <v>198</v>
      </c>
      <c r="D75" s="17" t="s">
        <v>199</v>
      </c>
      <c r="E75" s="61">
        <v>1440</v>
      </c>
      <c r="F75" s="61">
        <v>20</v>
      </c>
      <c r="G75" s="17">
        <v>0</v>
      </c>
      <c r="H75" s="17">
        <v>0</v>
      </c>
      <c r="I75" s="33">
        <v>28.8</v>
      </c>
      <c r="J75" s="68"/>
      <c r="K75" s="69">
        <f t="shared" si="6"/>
        <v>28.8</v>
      </c>
    </row>
    <row r="76" s="4" customFormat="1" ht="24" spans="1:11">
      <c r="A76" s="60">
        <v>68</v>
      </c>
      <c r="B76" s="73" t="s">
        <v>104</v>
      </c>
      <c r="C76" s="17" t="s">
        <v>200</v>
      </c>
      <c r="D76" s="17" t="s">
        <v>201</v>
      </c>
      <c r="E76" s="74">
        <v>1040</v>
      </c>
      <c r="F76" s="74">
        <v>5</v>
      </c>
      <c r="G76" s="74">
        <v>0</v>
      </c>
      <c r="H76" s="74">
        <v>0</v>
      </c>
      <c r="I76" s="77">
        <v>20.8</v>
      </c>
      <c r="J76" s="68"/>
      <c r="K76" s="69">
        <f t="shared" si="6"/>
        <v>20.8</v>
      </c>
    </row>
    <row r="77" s="4" customFormat="1" ht="24" spans="1:11">
      <c r="A77" s="60">
        <v>69</v>
      </c>
      <c r="B77" s="17" t="s">
        <v>202</v>
      </c>
      <c r="C77" s="17" t="s">
        <v>203</v>
      </c>
      <c r="D77" s="17" t="s">
        <v>204</v>
      </c>
      <c r="E77" s="61">
        <v>1200</v>
      </c>
      <c r="F77" s="61">
        <v>10</v>
      </c>
      <c r="G77" s="17">
        <v>0</v>
      </c>
      <c r="H77" s="17">
        <v>0</v>
      </c>
      <c r="I77" s="33">
        <v>24</v>
      </c>
      <c r="J77" s="68"/>
      <c r="K77" s="69">
        <f t="shared" si="6"/>
        <v>24</v>
      </c>
    </row>
    <row r="78" s="4" customFormat="1" ht="24.75" spans="1:11">
      <c r="A78" s="60">
        <v>70</v>
      </c>
      <c r="B78" s="17" t="s">
        <v>205</v>
      </c>
      <c r="C78" s="17" t="s">
        <v>206</v>
      </c>
      <c r="D78" s="17" t="s">
        <v>207</v>
      </c>
      <c r="E78" s="17">
        <v>1360</v>
      </c>
      <c r="F78" s="17">
        <v>3</v>
      </c>
      <c r="G78" s="17">
        <v>28</v>
      </c>
      <c r="H78" s="17">
        <v>4</v>
      </c>
      <c r="I78" s="33">
        <v>27.48</v>
      </c>
      <c r="J78" s="68"/>
      <c r="K78" s="69">
        <f t="shared" si="6"/>
        <v>27.48</v>
      </c>
    </row>
    <row r="79" s="4" customFormat="1" ht="24" spans="1:11">
      <c r="A79" s="60">
        <v>71</v>
      </c>
      <c r="B79" s="17" t="s">
        <v>208</v>
      </c>
      <c r="C79" s="17" t="s">
        <v>209</v>
      </c>
      <c r="D79" s="17" t="s">
        <v>210</v>
      </c>
      <c r="E79" s="17">
        <v>4500</v>
      </c>
      <c r="F79" s="17">
        <v>25</v>
      </c>
      <c r="G79" s="17">
        <v>0</v>
      </c>
      <c r="H79" s="17">
        <v>0</v>
      </c>
      <c r="I79" s="33">
        <v>90</v>
      </c>
      <c r="J79" s="68"/>
      <c r="K79" s="69">
        <f t="shared" si="6"/>
        <v>90</v>
      </c>
    </row>
    <row r="80" s="4" customFormat="1" ht="25.5" spans="1:11">
      <c r="A80" s="60">
        <v>72</v>
      </c>
      <c r="B80" s="17" t="s">
        <v>211</v>
      </c>
      <c r="C80" s="17" t="s">
        <v>212</v>
      </c>
      <c r="D80" s="17" t="s">
        <v>213</v>
      </c>
      <c r="E80" s="61">
        <v>1920</v>
      </c>
      <c r="F80" s="61">
        <v>32</v>
      </c>
      <c r="G80" s="17">
        <v>0</v>
      </c>
      <c r="H80" s="17">
        <v>0</v>
      </c>
      <c r="I80" s="33">
        <v>38.4</v>
      </c>
      <c r="J80" s="68"/>
      <c r="K80" s="69">
        <f t="shared" si="6"/>
        <v>38.4</v>
      </c>
    </row>
    <row r="81" s="4" customFormat="1" ht="24" spans="1:11">
      <c r="A81" s="60">
        <v>73</v>
      </c>
      <c r="B81" s="17" t="s">
        <v>214</v>
      </c>
      <c r="C81" s="17" t="s">
        <v>215</v>
      </c>
      <c r="D81" s="17" t="s">
        <v>216</v>
      </c>
      <c r="E81" s="17">
        <v>280</v>
      </c>
      <c r="F81" s="17">
        <v>18</v>
      </c>
      <c r="G81" s="17">
        <v>0</v>
      </c>
      <c r="H81" s="17">
        <v>0</v>
      </c>
      <c r="I81" s="33">
        <v>5.6</v>
      </c>
      <c r="J81" s="68"/>
      <c r="K81" s="69">
        <f t="shared" si="6"/>
        <v>5.6</v>
      </c>
    </row>
    <row r="82" s="4" customFormat="1" ht="24" spans="1:11">
      <c r="A82" s="60">
        <v>74</v>
      </c>
      <c r="B82" s="17" t="s">
        <v>214</v>
      </c>
      <c r="C82" s="17" t="s">
        <v>217</v>
      </c>
      <c r="D82" s="17" t="s">
        <v>218</v>
      </c>
      <c r="E82" s="17">
        <v>20</v>
      </c>
      <c r="F82" s="17">
        <v>6</v>
      </c>
      <c r="G82" s="17">
        <v>0</v>
      </c>
      <c r="H82" s="17">
        <v>0</v>
      </c>
      <c r="I82" s="33">
        <v>0.4</v>
      </c>
      <c r="J82" s="68"/>
      <c r="K82" s="69">
        <f t="shared" si="6"/>
        <v>0.4</v>
      </c>
    </row>
    <row r="83" s="4" customFormat="1" ht="24" spans="1:11">
      <c r="A83" s="60">
        <v>75</v>
      </c>
      <c r="B83" s="17" t="s">
        <v>219</v>
      </c>
      <c r="C83" s="17" t="s">
        <v>220</v>
      </c>
      <c r="D83" s="17" t="s">
        <v>221</v>
      </c>
      <c r="E83" s="61">
        <v>600</v>
      </c>
      <c r="F83" s="61">
        <v>5</v>
      </c>
      <c r="G83" s="17">
        <v>0</v>
      </c>
      <c r="H83" s="17">
        <v>0</v>
      </c>
      <c r="I83" s="33">
        <v>12</v>
      </c>
      <c r="J83" s="68"/>
      <c r="K83" s="69">
        <f t="shared" si="6"/>
        <v>12</v>
      </c>
    </row>
    <row r="84" s="4" customFormat="1" spans="1:11">
      <c r="A84" s="60">
        <v>76</v>
      </c>
      <c r="B84" s="17" t="s">
        <v>149</v>
      </c>
      <c r="C84" s="61" t="s">
        <v>222</v>
      </c>
      <c r="D84" s="61" t="s">
        <v>223</v>
      </c>
      <c r="E84" s="17">
        <v>3600</v>
      </c>
      <c r="F84" s="17">
        <v>30</v>
      </c>
      <c r="G84" s="17">
        <v>0</v>
      </c>
      <c r="H84" s="17">
        <v>0</v>
      </c>
      <c r="I84" s="33">
        <v>72</v>
      </c>
      <c r="J84" s="68"/>
      <c r="K84" s="69">
        <f t="shared" si="6"/>
        <v>72</v>
      </c>
    </row>
    <row r="85" s="4" customFormat="1" ht="24.75" spans="1:11">
      <c r="A85" s="60">
        <v>77</v>
      </c>
      <c r="B85" s="17" t="s">
        <v>149</v>
      </c>
      <c r="C85" s="17" t="s">
        <v>224</v>
      </c>
      <c r="D85" s="17" t="s">
        <v>225</v>
      </c>
      <c r="E85" s="17">
        <v>0</v>
      </c>
      <c r="F85" s="61">
        <v>0</v>
      </c>
      <c r="G85" s="17">
        <v>77</v>
      </c>
      <c r="H85" s="61">
        <v>11</v>
      </c>
      <c r="I85" s="33">
        <v>0.77</v>
      </c>
      <c r="J85" s="68"/>
      <c r="K85" s="69">
        <f t="shared" si="6"/>
        <v>0.77</v>
      </c>
    </row>
    <row r="86" s="4" customFormat="1" ht="24.75" spans="1:11">
      <c r="A86" s="60">
        <v>78</v>
      </c>
      <c r="B86" s="73" t="s">
        <v>226</v>
      </c>
      <c r="C86" s="17" t="s">
        <v>227</v>
      </c>
      <c r="D86" s="17" t="s">
        <v>228</v>
      </c>
      <c r="E86" s="74">
        <v>960</v>
      </c>
      <c r="F86" s="74">
        <v>2</v>
      </c>
      <c r="G86" s="74">
        <v>0</v>
      </c>
      <c r="H86" s="74">
        <v>0</v>
      </c>
      <c r="I86" s="77">
        <v>19.2</v>
      </c>
      <c r="J86" s="68"/>
      <c r="K86" s="69">
        <f t="shared" si="6"/>
        <v>19.2</v>
      </c>
    </row>
    <row r="87" s="4" customFormat="1" ht="24" spans="1:11">
      <c r="A87" s="60">
        <v>79</v>
      </c>
      <c r="B87" s="17" t="s">
        <v>61</v>
      </c>
      <c r="C87" s="17" t="s">
        <v>229</v>
      </c>
      <c r="D87" s="17" t="s">
        <v>230</v>
      </c>
      <c r="E87" s="17">
        <v>4200</v>
      </c>
      <c r="F87" s="17">
        <v>36</v>
      </c>
      <c r="G87" s="17">
        <v>0</v>
      </c>
      <c r="H87" s="17">
        <v>0</v>
      </c>
      <c r="I87" s="33">
        <v>84</v>
      </c>
      <c r="J87" s="68"/>
      <c r="K87" s="69">
        <f t="shared" si="6"/>
        <v>84</v>
      </c>
    </row>
    <row r="88" s="4" customFormat="1" ht="24" spans="1:11">
      <c r="A88" s="60">
        <v>80</v>
      </c>
      <c r="B88" s="17" t="s">
        <v>61</v>
      </c>
      <c r="C88" s="17" t="s">
        <v>231</v>
      </c>
      <c r="D88" s="17" t="s">
        <v>232</v>
      </c>
      <c r="E88" s="17">
        <v>2160</v>
      </c>
      <c r="F88" s="17">
        <v>18</v>
      </c>
      <c r="G88" s="17">
        <v>0</v>
      </c>
      <c r="H88" s="17">
        <v>0</v>
      </c>
      <c r="I88" s="33">
        <v>43.2</v>
      </c>
      <c r="J88" s="68"/>
      <c r="K88" s="69">
        <f t="shared" si="6"/>
        <v>43.2</v>
      </c>
    </row>
    <row r="89" s="4" customFormat="1" ht="24" spans="1:11">
      <c r="A89" s="60">
        <v>81</v>
      </c>
      <c r="B89" s="17" t="s">
        <v>233</v>
      </c>
      <c r="C89" s="17" t="s">
        <v>234</v>
      </c>
      <c r="D89" s="17" t="s">
        <v>235</v>
      </c>
      <c r="E89" s="17">
        <v>2520</v>
      </c>
      <c r="F89" s="17">
        <v>21</v>
      </c>
      <c r="G89" s="17">
        <v>0</v>
      </c>
      <c r="H89" s="17">
        <v>0</v>
      </c>
      <c r="I89" s="33">
        <v>50.4</v>
      </c>
      <c r="J89" s="68"/>
      <c r="K89" s="69">
        <f t="shared" si="6"/>
        <v>50.4</v>
      </c>
    </row>
    <row r="90" s="4" customFormat="1" ht="24" spans="1:11">
      <c r="A90" s="60">
        <v>82</v>
      </c>
      <c r="B90" s="17" t="s">
        <v>149</v>
      </c>
      <c r="C90" s="17" t="s">
        <v>236</v>
      </c>
      <c r="D90" s="17" t="s">
        <v>237</v>
      </c>
      <c r="E90" s="17">
        <v>840</v>
      </c>
      <c r="F90" s="17">
        <v>7</v>
      </c>
      <c r="G90" s="17">
        <v>0</v>
      </c>
      <c r="H90" s="17">
        <v>0</v>
      </c>
      <c r="I90" s="33">
        <v>16.8</v>
      </c>
      <c r="J90" s="68"/>
      <c r="K90" s="69">
        <f t="shared" si="6"/>
        <v>16.8</v>
      </c>
    </row>
    <row r="91" s="4" customFormat="1" spans="1:11">
      <c r="A91" s="60">
        <v>83</v>
      </c>
      <c r="B91" s="17" t="s">
        <v>238</v>
      </c>
      <c r="C91" s="17" t="s">
        <v>239</v>
      </c>
      <c r="D91" s="17" t="s">
        <v>240</v>
      </c>
      <c r="E91" s="17">
        <v>600</v>
      </c>
      <c r="F91" s="17">
        <v>5</v>
      </c>
      <c r="G91" s="17">
        <v>0</v>
      </c>
      <c r="H91" s="17">
        <v>0</v>
      </c>
      <c r="I91" s="33">
        <v>12</v>
      </c>
      <c r="J91" s="68"/>
      <c r="K91" s="69">
        <f t="shared" si="6"/>
        <v>12</v>
      </c>
    </row>
    <row r="92" s="4" customFormat="1" ht="25.5" spans="1:11">
      <c r="A92" s="60">
        <v>84</v>
      </c>
      <c r="B92" s="17" t="s">
        <v>27</v>
      </c>
      <c r="C92" s="17" t="s">
        <v>241</v>
      </c>
      <c r="D92" s="17" t="s">
        <v>242</v>
      </c>
      <c r="E92" s="17">
        <v>0</v>
      </c>
      <c r="F92" s="17">
        <v>0</v>
      </c>
      <c r="G92" s="17">
        <v>33</v>
      </c>
      <c r="H92" s="17">
        <v>3</v>
      </c>
      <c r="I92" s="33">
        <v>0.33</v>
      </c>
      <c r="J92" s="68"/>
      <c r="K92" s="69">
        <f t="shared" si="6"/>
        <v>0.33</v>
      </c>
    </row>
    <row r="93" s="4" customFormat="1" ht="36" spans="1:11">
      <c r="A93" s="60">
        <v>85</v>
      </c>
      <c r="B93" s="17" t="s">
        <v>243</v>
      </c>
      <c r="C93" s="17" t="s">
        <v>244</v>
      </c>
      <c r="D93" s="17" t="s">
        <v>245</v>
      </c>
      <c r="E93" s="17">
        <v>600</v>
      </c>
      <c r="F93" s="17">
        <v>5</v>
      </c>
      <c r="G93" s="17">
        <v>42</v>
      </c>
      <c r="H93" s="17">
        <v>6</v>
      </c>
      <c r="I93" s="33">
        <v>12.42</v>
      </c>
      <c r="J93" s="68"/>
      <c r="K93" s="69">
        <f t="shared" si="6"/>
        <v>12.42</v>
      </c>
    </row>
    <row r="94" s="4" customFormat="1" ht="24" spans="1:11">
      <c r="A94" s="60">
        <v>86</v>
      </c>
      <c r="B94" s="17" t="s">
        <v>18</v>
      </c>
      <c r="C94" s="17" t="s">
        <v>246</v>
      </c>
      <c r="D94" s="17" t="s">
        <v>247</v>
      </c>
      <c r="E94" s="17">
        <v>1440</v>
      </c>
      <c r="F94" s="17">
        <v>4</v>
      </c>
      <c r="G94" s="17">
        <v>0</v>
      </c>
      <c r="H94" s="17">
        <v>0</v>
      </c>
      <c r="I94" s="33">
        <v>28.8</v>
      </c>
      <c r="J94" s="68"/>
      <c r="K94" s="69">
        <f t="shared" si="6"/>
        <v>28.8</v>
      </c>
    </row>
    <row r="95" s="4" customFormat="1" ht="36" spans="1:11">
      <c r="A95" s="60">
        <v>87</v>
      </c>
      <c r="B95" s="17" t="s">
        <v>18</v>
      </c>
      <c r="C95" s="17" t="s">
        <v>248</v>
      </c>
      <c r="D95" s="17" t="s">
        <v>249</v>
      </c>
      <c r="E95" s="17">
        <v>2400</v>
      </c>
      <c r="F95" s="17">
        <v>8</v>
      </c>
      <c r="G95" s="17">
        <v>0</v>
      </c>
      <c r="H95" s="17">
        <v>0</v>
      </c>
      <c r="I95" s="33">
        <v>48</v>
      </c>
      <c r="J95" s="68"/>
      <c r="K95" s="69">
        <f t="shared" si="6"/>
        <v>48</v>
      </c>
    </row>
    <row r="96" s="4" customFormat="1" ht="24" spans="1:11">
      <c r="A96" s="60">
        <v>88</v>
      </c>
      <c r="B96" s="17" t="s">
        <v>18</v>
      </c>
      <c r="C96" s="17" t="s">
        <v>250</v>
      </c>
      <c r="D96" s="17" t="s">
        <v>251</v>
      </c>
      <c r="E96" s="17">
        <v>3600</v>
      </c>
      <c r="F96" s="17">
        <v>10</v>
      </c>
      <c r="G96" s="17">
        <v>0</v>
      </c>
      <c r="H96" s="17">
        <v>0</v>
      </c>
      <c r="I96" s="33">
        <v>72</v>
      </c>
      <c r="J96" s="68"/>
      <c r="K96" s="69">
        <f t="shared" si="6"/>
        <v>72</v>
      </c>
    </row>
    <row r="97" s="4" customFormat="1" ht="63.75" spans="1:11">
      <c r="A97" s="60">
        <v>89</v>
      </c>
      <c r="B97" s="17" t="s">
        <v>100</v>
      </c>
      <c r="C97" s="17" t="s">
        <v>252</v>
      </c>
      <c r="D97" s="17" t="s">
        <v>253</v>
      </c>
      <c r="E97" s="17">
        <v>3360</v>
      </c>
      <c r="F97" s="17">
        <v>56</v>
      </c>
      <c r="G97" s="17">
        <v>0</v>
      </c>
      <c r="H97" s="17">
        <v>0</v>
      </c>
      <c r="I97" s="33">
        <v>67.2</v>
      </c>
      <c r="J97" s="70" t="s">
        <v>103</v>
      </c>
      <c r="K97" s="69">
        <v>0</v>
      </c>
    </row>
    <row r="98" s="4" customFormat="1" ht="36" spans="1:11">
      <c r="A98" s="60">
        <v>90</v>
      </c>
      <c r="B98" s="17" t="s">
        <v>254</v>
      </c>
      <c r="C98" s="17" t="s">
        <v>255</v>
      </c>
      <c r="D98" s="17" t="s">
        <v>256</v>
      </c>
      <c r="E98" s="17">
        <v>2240</v>
      </c>
      <c r="F98" s="17">
        <v>14</v>
      </c>
      <c r="G98" s="17">
        <v>35</v>
      </c>
      <c r="H98" s="17">
        <v>5</v>
      </c>
      <c r="I98" s="33">
        <v>45.15</v>
      </c>
      <c r="J98" s="68"/>
      <c r="K98" s="69">
        <f t="shared" ref="K98:K104" si="7">I98</f>
        <v>45.15</v>
      </c>
    </row>
    <row r="99" s="4" customFormat="1" ht="24" spans="1:11">
      <c r="A99" s="60">
        <v>91</v>
      </c>
      <c r="B99" s="17" t="s">
        <v>257</v>
      </c>
      <c r="C99" s="17" t="s">
        <v>258</v>
      </c>
      <c r="D99" s="17" t="s">
        <v>259</v>
      </c>
      <c r="E99" s="17">
        <v>4500</v>
      </c>
      <c r="F99" s="17">
        <v>30</v>
      </c>
      <c r="G99" s="17">
        <v>0</v>
      </c>
      <c r="H99" s="17">
        <v>0</v>
      </c>
      <c r="I99" s="33">
        <v>90</v>
      </c>
      <c r="J99" s="68"/>
      <c r="K99" s="69">
        <f t="shared" si="7"/>
        <v>90</v>
      </c>
    </row>
    <row r="100" s="4" customFormat="1" ht="24" spans="1:11">
      <c r="A100" s="60">
        <v>92</v>
      </c>
      <c r="B100" s="17" t="s">
        <v>257</v>
      </c>
      <c r="C100" s="17" t="s">
        <v>260</v>
      </c>
      <c r="D100" s="17" t="s">
        <v>261</v>
      </c>
      <c r="E100" s="17">
        <v>4500</v>
      </c>
      <c r="F100" s="17">
        <v>30</v>
      </c>
      <c r="G100" s="17">
        <v>0</v>
      </c>
      <c r="H100" s="17">
        <v>0</v>
      </c>
      <c r="I100" s="33">
        <v>90</v>
      </c>
      <c r="J100" s="68"/>
      <c r="K100" s="69">
        <f t="shared" si="7"/>
        <v>90</v>
      </c>
    </row>
    <row r="101" s="4" customFormat="1" ht="24" spans="1:11">
      <c r="A101" s="60">
        <v>93</v>
      </c>
      <c r="B101" s="17" t="s">
        <v>257</v>
      </c>
      <c r="C101" s="17" t="s">
        <v>262</v>
      </c>
      <c r="D101" s="17" t="s">
        <v>263</v>
      </c>
      <c r="E101" s="61">
        <v>4260</v>
      </c>
      <c r="F101" s="61">
        <v>28</v>
      </c>
      <c r="G101" s="17">
        <v>0</v>
      </c>
      <c r="H101" s="17">
        <v>0</v>
      </c>
      <c r="I101" s="33">
        <v>85.2</v>
      </c>
      <c r="J101" s="68"/>
      <c r="K101" s="69">
        <f t="shared" si="7"/>
        <v>85.2</v>
      </c>
    </row>
    <row r="102" s="4" customFormat="1" ht="37.5" spans="1:11">
      <c r="A102" s="60">
        <v>94</v>
      </c>
      <c r="B102" s="17" t="s">
        <v>264</v>
      </c>
      <c r="C102" s="17" t="s">
        <v>265</v>
      </c>
      <c r="D102" s="17" t="s">
        <v>266</v>
      </c>
      <c r="E102" s="17">
        <v>1800</v>
      </c>
      <c r="F102" s="17">
        <v>4</v>
      </c>
      <c r="G102" s="17">
        <v>0</v>
      </c>
      <c r="H102" s="17">
        <v>0</v>
      </c>
      <c r="I102" s="33">
        <v>36</v>
      </c>
      <c r="J102" s="68"/>
      <c r="K102" s="69">
        <f t="shared" si="7"/>
        <v>36</v>
      </c>
    </row>
    <row r="103" s="4" customFormat="1" ht="24" spans="1:11">
      <c r="A103" s="60">
        <v>95</v>
      </c>
      <c r="B103" s="17" t="s">
        <v>264</v>
      </c>
      <c r="C103" s="17" t="s">
        <v>267</v>
      </c>
      <c r="D103" s="17" t="s">
        <v>268</v>
      </c>
      <c r="E103" s="17">
        <v>480</v>
      </c>
      <c r="F103" s="17">
        <v>3</v>
      </c>
      <c r="G103" s="17">
        <v>273</v>
      </c>
      <c r="H103" s="17">
        <v>39</v>
      </c>
      <c r="I103" s="33">
        <v>12.33</v>
      </c>
      <c r="J103" s="68"/>
      <c r="K103" s="69">
        <f t="shared" si="7"/>
        <v>12.33</v>
      </c>
    </row>
    <row r="104" s="4" customFormat="1" ht="24" spans="1:11">
      <c r="A104" s="60">
        <v>96</v>
      </c>
      <c r="B104" s="17" t="s">
        <v>269</v>
      </c>
      <c r="C104" s="17" t="s">
        <v>270</v>
      </c>
      <c r="D104" s="17" t="s">
        <v>271</v>
      </c>
      <c r="E104" s="17">
        <v>1920</v>
      </c>
      <c r="F104" s="17">
        <v>16</v>
      </c>
      <c r="G104" s="17">
        <v>112</v>
      </c>
      <c r="H104" s="17">
        <v>9</v>
      </c>
      <c r="I104" s="33">
        <v>39.52</v>
      </c>
      <c r="J104" s="68"/>
      <c r="K104" s="69">
        <f t="shared" si="7"/>
        <v>39.52</v>
      </c>
    </row>
    <row r="105" s="4" customFormat="1" ht="28" customHeight="1" spans="1:11">
      <c r="A105" s="56" t="s">
        <v>272</v>
      </c>
      <c r="B105" s="57"/>
      <c r="C105" s="58"/>
      <c r="D105" s="58"/>
      <c r="E105" s="58"/>
      <c r="F105" s="58"/>
      <c r="G105" s="58"/>
      <c r="H105" s="58"/>
      <c r="I105" s="66">
        <f>SUM(I106:I112)</f>
        <v>217.34</v>
      </c>
      <c r="J105" s="67"/>
      <c r="K105" s="66">
        <f>SUM(K106:K112)</f>
        <v>217.34</v>
      </c>
    </row>
    <row r="106" s="4" customFormat="1" ht="24" spans="1:11">
      <c r="A106" s="75">
        <v>97</v>
      </c>
      <c r="B106" s="17" t="s">
        <v>273</v>
      </c>
      <c r="C106" s="17" t="s">
        <v>274</v>
      </c>
      <c r="D106" s="17" t="s">
        <v>275</v>
      </c>
      <c r="E106" s="76">
        <v>240</v>
      </c>
      <c r="F106" s="76">
        <v>2</v>
      </c>
      <c r="G106" s="76">
        <v>14</v>
      </c>
      <c r="H106" s="76">
        <v>2</v>
      </c>
      <c r="I106" s="78">
        <v>4.94</v>
      </c>
      <c r="J106" s="68"/>
      <c r="K106" s="69">
        <f t="shared" ref="K106:K114" si="8">I106</f>
        <v>4.94</v>
      </c>
    </row>
    <row r="107" s="4" customFormat="1" ht="36.75" spans="1:11">
      <c r="A107" s="75">
        <v>98</v>
      </c>
      <c r="B107" s="17" t="s">
        <v>276</v>
      </c>
      <c r="C107" s="17" t="s">
        <v>277</v>
      </c>
      <c r="D107" s="17" t="s">
        <v>278</v>
      </c>
      <c r="E107" s="76">
        <v>2880</v>
      </c>
      <c r="F107" s="76">
        <v>20</v>
      </c>
      <c r="G107" s="76"/>
      <c r="H107" s="76"/>
      <c r="I107" s="78">
        <v>57.6</v>
      </c>
      <c r="J107" s="68"/>
      <c r="K107" s="69">
        <f t="shared" si="8"/>
        <v>57.6</v>
      </c>
    </row>
    <row r="108" s="4" customFormat="1" ht="24" spans="1:11">
      <c r="A108" s="75">
        <v>99</v>
      </c>
      <c r="B108" s="17" t="s">
        <v>51</v>
      </c>
      <c r="C108" s="17" t="s">
        <v>279</v>
      </c>
      <c r="D108" s="17" t="s">
        <v>280</v>
      </c>
      <c r="E108" s="76">
        <v>600</v>
      </c>
      <c r="F108" s="76">
        <v>5</v>
      </c>
      <c r="G108" s="76"/>
      <c r="H108" s="76"/>
      <c r="I108" s="78">
        <v>12</v>
      </c>
      <c r="J108" s="68"/>
      <c r="K108" s="69">
        <f t="shared" si="8"/>
        <v>12</v>
      </c>
    </row>
    <row r="109" s="4" customFormat="1" ht="24" spans="1:11">
      <c r="A109" s="75">
        <v>100</v>
      </c>
      <c r="B109" s="17" t="s">
        <v>281</v>
      </c>
      <c r="C109" s="17" t="s">
        <v>282</v>
      </c>
      <c r="D109" s="17" t="s">
        <v>283</v>
      </c>
      <c r="E109" s="76">
        <v>1440</v>
      </c>
      <c r="F109" s="76">
        <v>12</v>
      </c>
      <c r="G109" s="76"/>
      <c r="H109" s="76"/>
      <c r="I109" s="78">
        <v>28.8</v>
      </c>
      <c r="J109" s="68"/>
      <c r="K109" s="69">
        <f t="shared" si="8"/>
        <v>28.8</v>
      </c>
    </row>
    <row r="110" s="4" customFormat="1" ht="24" spans="1:11">
      <c r="A110" s="75">
        <v>101</v>
      </c>
      <c r="B110" s="17" t="s">
        <v>281</v>
      </c>
      <c r="C110" s="17" t="s">
        <v>284</v>
      </c>
      <c r="D110" s="17" t="s">
        <v>285</v>
      </c>
      <c r="E110" s="76">
        <v>1380</v>
      </c>
      <c r="F110" s="76">
        <v>12</v>
      </c>
      <c r="G110" s="76"/>
      <c r="H110" s="76"/>
      <c r="I110" s="78">
        <v>27.6</v>
      </c>
      <c r="J110" s="68"/>
      <c r="K110" s="69">
        <f t="shared" si="8"/>
        <v>27.6</v>
      </c>
    </row>
    <row r="111" s="4" customFormat="1" ht="24" spans="1:11">
      <c r="A111" s="75">
        <v>102</v>
      </c>
      <c r="B111" s="17" t="s">
        <v>286</v>
      </c>
      <c r="C111" s="17" t="s">
        <v>287</v>
      </c>
      <c r="D111" s="17" t="s">
        <v>288</v>
      </c>
      <c r="E111" s="76">
        <v>2640</v>
      </c>
      <c r="F111" s="76">
        <v>23</v>
      </c>
      <c r="G111" s="76"/>
      <c r="H111" s="76"/>
      <c r="I111" s="78">
        <v>52.8</v>
      </c>
      <c r="J111" s="68"/>
      <c r="K111" s="69">
        <f t="shared" si="8"/>
        <v>52.8</v>
      </c>
    </row>
    <row r="112" s="4" customFormat="1" ht="24" spans="1:11">
      <c r="A112" s="75">
        <v>103</v>
      </c>
      <c r="B112" s="17" t="s">
        <v>42</v>
      </c>
      <c r="C112" s="17" t="s">
        <v>289</v>
      </c>
      <c r="D112" s="17" t="s">
        <v>290</v>
      </c>
      <c r="E112" s="76">
        <v>1680</v>
      </c>
      <c r="F112" s="76">
        <v>29</v>
      </c>
      <c r="G112" s="76"/>
      <c r="H112" s="76"/>
      <c r="I112" s="78">
        <v>33.6</v>
      </c>
      <c r="J112" s="68"/>
      <c r="K112" s="69">
        <f t="shared" si="8"/>
        <v>33.6</v>
      </c>
    </row>
    <row r="113" s="4" customFormat="1" ht="28" customHeight="1" spans="1:11">
      <c r="A113" s="56" t="s">
        <v>291</v>
      </c>
      <c r="B113" s="57"/>
      <c r="C113" s="58"/>
      <c r="D113" s="58"/>
      <c r="E113" s="58"/>
      <c r="F113" s="58"/>
      <c r="G113" s="58"/>
      <c r="H113" s="58"/>
      <c r="I113" s="66">
        <f>SUM(I114:I120)</f>
        <v>106.53</v>
      </c>
      <c r="J113" s="67"/>
      <c r="K113" s="66">
        <f>SUM(K114:K120)</f>
        <v>94.93</v>
      </c>
    </row>
    <row r="114" s="4" customFormat="1" ht="24.75" spans="1:11">
      <c r="A114" s="17">
        <v>104</v>
      </c>
      <c r="B114" s="17" t="s">
        <v>42</v>
      </c>
      <c r="C114" s="17" t="s">
        <v>292</v>
      </c>
      <c r="D114" s="17" t="s">
        <v>293</v>
      </c>
      <c r="E114" s="17">
        <v>1200</v>
      </c>
      <c r="F114" s="17">
        <v>20</v>
      </c>
      <c r="G114" s="17"/>
      <c r="H114" s="17"/>
      <c r="I114" s="33">
        <v>24</v>
      </c>
      <c r="J114" s="68"/>
      <c r="K114" s="69">
        <f>I114</f>
        <v>24</v>
      </c>
    </row>
    <row r="115" s="4" customFormat="1" ht="24" spans="1:11">
      <c r="A115" s="17">
        <v>105</v>
      </c>
      <c r="B115" s="17" t="s">
        <v>42</v>
      </c>
      <c r="C115" s="17" t="s">
        <v>294</v>
      </c>
      <c r="D115" s="17" t="s">
        <v>295</v>
      </c>
      <c r="E115" s="17">
        <v>720</v>
      </c>
      <c r="F115" s="17">
        <v>12</v>
      </c>
      <c r="G115" s="17"/>
      <c r="H115" s="17"/>
      <c r="I115" s="33">
        <v>14.4</v>
      </c>
      <c r="J115" s="68"/>
      <c r="K115" s="69">
        <f>I115</f>
        <v>14.4</v>
      </c>
    </row>
    <row r="116" s="4" customFormat="1" ht="24.75" spans="1:11">
      <c r="A116" s="17">
        <v>106</v>
      </c>
      <c r="B116" s="17" t="s">
        <v>100</v>
      </c>
      <c r="C116" s="17" t="s">
        <v>296</v>
      </c>
      <c r="D116" s="17" t="s">
        <v>297</v>
      </c>
      <c r="E116" s="17">
        <v>480</v>
      </c>
      <c r="F116" s="17">
        <v>10</v>
      </c>
      <c r="G116" s="17"/>
      <c r="H116" s="17"/>
      <c r="I116" s="33">
        <v>9.6</v>
      </c>
      <c r="J116" s="70" t="s">
        <v>103</v>
      </c>
      <c r="K116" s="69">
        <v>0</v>
      </c>
    </row>
    <row r="117" s="4" customFormat="1" ht="24" spans="1:11">
      <c r="A117" s="17">
        <v>107</v>
      </c>
      <c r="B117" s="17" t="s">
        <v>100</v>
      </c>
      <c r="C117" s="17" t="s">
        <v>298</v>
      </c>
      <c r="D117" s="17" t="s">
        <v>299</v>
      </c>
      <c r="E117" s="17">
        <v>80</v>
      </c>
      <c r="F117" s="17">
        <v>13</v>
      </c>
      <c r="G117" s="17"/>
      <c r="H117" s="17"/>
      <c r="I117" s="33">
        <v>1.6</v>
      </c>
      <c r="J117" s="70" t="s">
        <v>103</v>
      </c>
      <c r="K117" s="69">
        <v>0</v>
      </c>
    </row>
    <row r="118" s="4" customFormat="1" ht="24" spans="1:11">
      <c r="A118" s="17">
        <v>108</v>
      </c>
      <c r="B118" s="17" t="s">
        <v>100</v>
      </c>
      <c r="C118" s="17" t="s">
        <v>300</v>
      </c>
      <c r="D118" s="17" t="s">
        <v>301</v>
      </c>
      <c r="E118" s="17">
        <v>20</v>
      </c>
      <c r="F118" s="17">
        <v>6</v>
      </c>
      <c r="G118" s="17"/>
      <c r="H118" s="17"/>
      <c r="I118" s="33">
        <v>0.4</v>
      </c>
      <c r="J118" s="70" t="s">
        <v>103</v>
      </c>
      <c r="K118" s="69">
        <v>0</v>
      </c>
    </row>
    <row r="119" s="4" customFormat="1" ht="24" spans="1:11">
      <c r="A119" s="17">
        <v>109</v>
      </c>
      <c r="B119" s="17" t="s">
        <v>302</v>
      </c>
      <c r="C119" s="17" t="s">
        <v>303</v>
      </c>
      <c r="D119" s="17" t="s">
        <v>304</v>
      </c>
      <c r="E119" s="17">
        <v>2760</v>
      </c>
      <c r="F119" s="17">
        <v>30</v>
      </c>
      <c r="G119" s="17"/>
      <c r="H119" s="17"/>
      <c r="I119" s="33">
        <v>55.2</v>
      </c>
      <c r="J119" s="68"/>
      <c r="K119" s="69">
        <f>I119</f>
        <v>55.2</v>
      </c>
    </row>
    <row r="120" s="4" customFormat="1" ht="24.75" spans="1:11">
      <c r="A120" s="17">
        <v>110</v>
      </c>
      <c r="B120" s="17" t="s">
        <v>104</v>
      </c>
      <c r="C120" s="17" t="s">
        <v>305</v>
      </c>
      <c r="D120" s="17" t="s">
        <v>306</v>
      </c>
      <c r="E120" s="17"/>
      <c r="F120" s="17"/>
      <c r="G120" s="17">
        <v>133</v>
      </c>
      <c r="H120" s="17">
        <v>19</v>
      </c>
      <c r="I120" s="33">
        <v>1.33</v>
      </c>
      <c r="J120" s="68"/>
      <c r="K120" s="69">
        <f>I120</f>
        <v>1.33</v>
      </c>
    </row>
    <row r="121" s="4" customFormat="1" ht="28" customHeight="1" spans="1:11">
      <c r="A121" s="56" t="s">
        <v>307</v>
      </c>
      <c r="B121" s="57"/>
      <c r="C121" s="58"/>
      <c r="D121" s="58"/>
      <c r="E121" s="58"/>
      <c r="F121" s="58"/>
      <c r="G121" s="58"/>
      <c r="H121" s="58"/>
      <c r="I121" s="66">
        <f>SUM(I122:I135)</f>
        <v>210.81</v>
      </c>
      <c r="J121" s="67"/>
      <c r="K121" s="66">
        <f>SUM(K122:K135)</f>
        <v>203.61</v>
      </c>
    </row>
    <row r="122" s="4" customFormat="1" ht="24" spans="1:11">
      <c r="A122" s="76">
        <v>111</v>
      </c>
      <c r="B122" s="17" t="s">
        <v>308</v>
      </c>
      <c r="C122" s="17" t="s">
        <v>309</v>
      </c>
      <c r="D122" s="17" t="s">
        <v>310</v>
      </c>
      <c r="E122" s="61">
        <v>400</v>
      </c>
      <c r="F122" s="61">
        <v>8</v>
      </c>
      <c r="G122" s="61">
        <v>0</v>
      </c>
      <c r="H122" s="61">
        <v>0</v>
      </c>
      <c r="I122" s="69">
        <v>8</v>
      </c>
      <c r="J122" s="68"/>
      <c r="K122" s="69">
        <f>I122</f>
        <v>8</v>
      </c>
    </row>
    <row r="123" s="4" customFormat="1" ht="24" spans="1:11">
      <c r="A123" s="76">
        <v>112</v>
      </c>
      <c r="B123" s="17" t="s">
        <v>311</v>
      </c>
      <c r="C123" s="17" t="s">
        <v>312</v>
      </c>
      <c r="D123" s="17" t="s">
        <v>313</v>
      </c>
      <c r="E123" s="61">
        <v>360</v>
      </c>
      <c r="F123" s="61">
        <v>6</v>
      </c>
      <c r="G123" s="61">
        <v>0</v>
      </c>
      <c r="H123" s="61">
        <v>0</v>
      </c>
      <c r="I123" s="69">
        <v>7.2</v>
      </c>
      <c r="J123" s="70" t="s">
        <v>314</v>
      </c>
      <c r="K123" s="69">
        <v>0</v>
      </c>
    </row>
    <row r="124" s="4" customFormat="1" ht="24" spans="1:11">
      <c r="A124" s="76">
        <v>113</v>
      </c>
      <c r="B124" s="17" t="s">
        <v>315</v>
      </c>
      <c r="C124" s="17" t="s">
        <v>316</v>
      </c>
      <c r="D124" s="17" t="s">
        <v>317</v>
      </c>
      <c r="E124" s="61">
        <v>800</v>
      </c>
      <c r="F124" s="61">
        <v>16</v>
      </c>
      <c r="G124" s="61">
        <v>0</v>
      </c>
      <c r="H124" s="61">
        <v>0</v>
      </c>
      <c r="I124" s="69">
        <v>16</v>
      </c>
      <c r="J124" s="68"/>
      <c r="K124" s="69">
        <f t="shared" ref="K124:K135" si="9">I124</f>
        <v>16</v>
      </c>
    </row>
    <row r="125" s="4" customFormat="1" ht="24.75" spans="1:11">
      <c r="A125" s="76">
        <v>114</v>
      </c>
      <c r="B125" s="17" t="s">
        <v>47</v>
      </c>
      <c r="C125" s="17" t="s">
        <v>318</v>
      </c>
      <c r="D125" s="17" t="s">
        <v>319</v>
      </c>
      <c r="E125" s="61">
        <v>960</v>
      </c>
      <c r="F125" s="61">
        <v>16</v>
      </c>
      <c r="G125" s="61">
        <v>0</v>
      </c>
      <c r="H125" s="61">
        <v>0</v>
      </c>
      <c r="I125" s="69">
        <v>19.2</v>
      </c>
      <c r="J125" s="68"/>
      <c r="K125" s="69">
        <f t="shared" si="9"/>
        <v>19.2</v>
      </c>
    </row>
    <row r="126" s="4" customFormat="1" ht="24.75" spans="1:11">
      <c r="A126" s="76">
        <v>115</v>
      </c>
      <c r="B126" s="17" t="s">
        <v>135</v>
      </c>
      <c r="C126" s="17" t="s">
        <v>320</v>
      </c>
      <c r="D126" s="17" t="s">
        <v>321</v>
      </c>
      <c r="E126" s="61">
        <v>480</v>
      </c>
      <c r="F126" s="61">
        <v>8</v>
      </c>
      <c r="G126" s="61">
        <v>0</v>
      </c>
      <c r="H126" s="61">
        <v>0</v>
      </c>
      <c r="I126" s="69">
        <v>9.6</v>
      </c>
      <c r="J126" s="68"/>
      <c r="K126" s="69">
        <f t="shared" si="9"/>
        <v>9.6</v>
      </c>
    </row>
    <row r="127" s="4" customFormat="1" ht="24" spans="1:11">
      <c r="A127" s="76">
        <v>116</v>
      </c>
      <c r="B127" s="17" t="s">
        <v>135</v>
      </c>
      <c r="C127" s="17" t="s">
        <v>322</v>
      </c>
      <c r="D127" s="17" t="s">
        <v>323</v>
      </c>
      <c r="E127" s="61">
        <v>840</v>
      </c>
      <c r="F127" s="61">
        <v>14</v>
      </c>
      <c r="G127" s="61">
        <v>0</v>
      </c>
      <c r="H127" s="61">
        <v>0</v>
      </c>
      <c r="I127" s="69">
        <v>16.8</v>
      </c>
      <c r="J127" s="68"/>
      <c r="K127" s="69">
        <f t="shared" si="9"/>
        <v>16.8</v>
      </c>
    </row>
    <row r="128" s="4" customFormat="1" ht="36.75" spans="1:11">
      <c r="A128" s="76">
        <v>117</v>
      </c>
      <c r="B128" s="17" t="s">
        <v>127</v>
      </c>
      <c r="C128" s="17" t="s">
        <v>324</v>
      </c>
      <c r="D128" s="17" t="s">
        <v>325</v>
      </c>
      <c r="E128" s="61">
        <v>0</v>
      </c>
      <c r="F128" s="61">
        <v>0</v>
      </c>
      <c r="G128" s="61">
        <v>413</v>
      </c>
      <c r="H128" s="61">
        <v>59</v>
      </c>
      <c r="I128" s="69">
        <v>4.13</v>
      </c>
      <c r="J128" s="68"/>
      <c r="K128" s="69">
        <f t="shared" si="9"/>
        <v>4.13</v>
      </c>
    </row>
    <row r="129" s="4" customFormat="1" spans="1:11">
      <c r="A129" s="76">
        <v>118</v>
      </c>
      <c r="B129" s="17" t="s">
        <v>326</v>
      </c>
      <c r="C129" s="17" t="s">
        <v>327</v>
      </c>
      <c r="D129" s="17" t="s">
        <v>328</v>
      </c>
      <c r="E129" s="61">
        <v>1440</v>
      </c>
      <c r="F129" s="61">
        <v>24</v>
      </c>
      <c r="G129" s="61">
        <v>0</v>
      </c>
      <c r="H129" s="61">
        <v>0</v>
      </c>
      <c r="I129" s="69">
        <v>28.8</v>
      </c>
      <c r="J129" s="68"/>
      <c r="K129" s="69">
        <f t="shared" si="9"/>
        <v>28.8</v>
      </c>
    </row>
    <row r="130" s="4" customFormat="1" ht="24.75" spans="1:11">
      <c r="A130" s="76">
        <v>119</v>
      </c>
      <c r="B130" s="17" t="s">
        <v>104</v>
      </c>
      <c r="C130" s="17" t="s">
        <v>329</v>
      </c>
      <c r="D130" s="17" t="s">
        <v>330</v>
      </c>
      <c r="E130" s="61">
        <v>600</v>
      </c>
      <c r="F130" s="61">
        <v>10</v>
      </c>
      <c r="G130" s="61">
        <v>0</v>
      </c>
      <c r="H130" s="61">
        <v>0</v>
      </c>
      <c r="I130" s="69">
        <v>12</v>
      </c>
      <c r="J130" s="68"/>
      <c r="K130" s="69">
        <f t="shared" si="9"/>
        <v>12</v>
      </c>
    </row>
    <row r="131" s="4" customFormat="1" ht="36" spans="1:11">
      <c r="A131" s="76">
        <v>120</v>
      </c>
      <c r="B131" s="17" t="s">
        <v>42</v>
      </c>
      <c r="C131" s="17" t="s">
        <v>331</v>
      </c>
      <c r="D131" s="17" t="s">
        <v>332</v>
      </c>
      <c r="E131" s="61">
        <v>120</v>
      </c>
      <c r="F131" s="61">
        <v>36</v>
      </c>
      <c r="G131" s="61">
        <v>0</v>
      </c>
      <c r="H131" s="61">
        <v>0</v>
      </c>
      <c r="I131" s="69">
        <v>2.4</v>
      </c>
      <c r="J131" s="68"/>
      <c r="K131" s="69">
        <f t="shared" si="9"/>
        <v>2.4</v>
      </c>
    </row>
    <row r="132" s="4" customFormat="1" ht="24" spans="1:11">
      <c r="A132" s="76">
        <v>121</v>
      </c>
      <c r="B132" s="17" t="s">
        <v>82</v>
      </c>
      <c r="C132" s="17" t="s">
        <v>333</v>
      </c>
      <c r="D132" s="17" t="s">
        <v>334</v>
      </c>
      <c r="E132" s="17">
        <v>1080</v>
      </c>
      <c r="F132" s="17">
        <v>18</v>
      </c>
      <c r="G132" s="17">
        <v>28</v>
      </c>
      <c r="H132" s="17">
        <v>4</v>
      </c>
      <c r="I132" s="33">
        <v>21.88</v>
      </c>
      <c r="J132" s="68"/>
      <c r="K132" s="69">
        <f t="shared" si="9"/>
        <v>21.88</v>
      </c>
    </row>
    <row r="133" s="4" customFormat="1" ht="24" spans="1:11">
      <c r="A133" s="76">
        <v>122</v>
      </c>
      <c r="B133" s="17" t="s">
        <v>82</v>
      </c>
      <c r="C133" s="17" t="s">
        <v>327</v>
      </c>
      <c r="D133" s="17" t="s">
        <v>335</v>
      </c>
      <c r="E133" s="17">
        <v>1080</v>
      </c>
      <c r="F133" s="17">
        <v>16</v>
      </c>
      <c r="G133" s="17">
        <v>0</v>
      </c>
      <c r="H133" s="17">
        <v>0</v>
      </c>
      <c r="I133" s="33">
        <v>21.6</v>
      </c>
      <c r="J133" s="68"/>
      <c r="K133" s="69">
        <f t="shared" si="9"/>
        <v>21.6</v>
      </c>
    </row>
    <row r="134" s="4" customFormat="1" ht="24.75" spans="1:11">
      <c r="A134" s="76">
        <v>123</v>
      </c>
      <c r="B134" s="17" t="s">
        <v>336</v>
      </c>
      <c r="C134" s="17" t="s">
        <v>337</v>
      </c>
      <c r="D134" s="17" t="s">
        <v>338</v>
      </c>
      <c r="E134" s="61">
        <v>1200</v>
      </c>
      <c r="F134" s="61">
        <v>20</v>
      </c>
      <c r="G134" s="61">
        <v>0</v>
      </c>
      <c r="H134" s="61">
        <v>0</v>
      </c>
      <c r="I134" s="69">
        <v>24</v>
      </c>
      <c r="J134" s="68"/>
      <c r="K134" s="69">
        <f t="shared" si="9"/>
        <v>24</v>
      </c>
    </row>
    <row r="135" s="4" customFormat="1" ht="24.75" spans="1:11">
      <c r="A135" s="76">
        <v>124</v>
      </c>
      <c r="B135" s="17" t="s">
        <v>339</v>
      </c>
      <c r="C135" s="17" t="s">
        <v>340</v>
      </c>
      <c r="D135" s="17" t="s">
        <v>341</v>
      </c>
      <c r="E135" s="61">
        <v>960</v>
      </c>
      <c r="F135" s="61">
        <v>16</v>
      </c>
      <c r="G135" s="61">
        <v>0</v>
      </c>
      <c r="H135" s="61">
        <v>0</v>
      </c>
      <c r="I135" s="69">
        <v>19.2</v>
      </c>
      <c r="J135" s="68"/>
      <c r="K135" s="69">
        <f t="shared" si="9"/>
        <v>19.2</v>
      </c>
    </row>
    <row r="136" s="41" customFormat="1" ht="24" customHeight="1" spans="1:11">
      <c r="A136" s="79" t="s">
        <v>342</v>
      </c>
      <c r="B136" s="79"/>
      <c r="C136" s="80"/>
      <c r="D136" s="80"/>
      <c r="E136" s="81"/>
      <c r="F136" s="81"/>
      <c r="G136" s="81"/>
      <c r="H136" s="81"/>
      <c r="I136" s="82">
        <f>SUM(I137:I149)</f>
        <v>210.2</v>
      </c>
      <c r="J136" s="83"/>
      <c r="K136" s="82">
        <f>SUM(K137:K149)</f>
        <v>210.2</v>
      </c>
    </row>
    <row r="137" s="4" customFormat="1" ht="24" spans="1:11">
      <c r="A137" s="60">
        <v>125</v>
      </c>
      <c r="B137" s="17" t="s">
        <v>343</v>
      </c>
      <c r="C137" s="17" t="s">
        <v>344</v>
      </c>
      <c r="D137" s="17" t="s">
        <v>345</v>
      </c>
      <c r="E137" s="60">
        <v>1200</v>
      </c>
      <c r="F137" s="60">
        <v>10</v>
      </c>
      <c r="G137" s="60">
        <v>7</v>
      </c>
      <c r="H137" s="60">
        <v>1</v>
      </c>
      <c r="I137" s="84">
        <v>24.07</v>
      </c>
      <c r="J137" s="68"/>
      <c r="K137" s="69">
        <f t="shared" ref="K137:K152" si="10">I137</f>
        <v>24.07</v>
      </c>
    </row>
    <row r="138" s="4" customFormat="1" ht="24" spans="1:11">
      <c r="A138" s="60">
        <v>126</v>
      </c>
      <c r="B138" s="17" t="s">
        <v>315</v>
      </c>
      <c r="C138" s="17" t="s">
        <v>346</v>
      </c>
      <c r="D138" s="17" t="s">
        <v>347</v>
      </c>
      <c r="E138" s="60">
        <v>840</v>
      </c>
      <c r="F138" s="60">
        <v>7</v>
      </c>
      <c r="G138" s="60"/>
      <c r="H138" s="60"/>
      <c r="I138" s="84">
        <v>16.8</v>
      </c>
      <c r="J138" s="68"/>
      <c r="K138" s="69">
        <f t="shared" si="10"/>
        <v>16.8</v>
      </c>
    </row>
    <row r="139" s="4" customFormat="1" ht="24" spans="1:11">
      <c r="A139" s="60">
        <v>127</v>
      </c>
      <c r="B139" s="17" t="s">
        <v>348</v>
      </c>
      <c r="C139" s="17" t="s">
        <v>349</v>
      </c>
      <c r="D139" s="17" t="s">
        <v>350</v>
      </c>
      <c r="E139" s="60">
        <v>1600</v>
      </c>
      <c r="F139" s="60">
        <v>10</v>
      </c>
      <c r="G139" s="60"/>
      <c r="H139" s="60"/>
      <c r="I139" s="84">
        <v>32</v>
      </c>
      <c r="J139" s="68"/>
      <c r="K139" s="69">
        <f t="shared" si="10"/>
        <v>32</v>
      </c>
    </row>
    <row r="140" s="4" customFormat="1" ht="24.75" spans="1:11">
      <c r="A140" s="60">
        <v>128</v>
      </c>
      <c r="B140" s="17" t="s">
        <v>351</v>
      </c>
      <c r="C140" s="17" t="s">
        <v>352</v>
      </c>
      <c r="D140" s="17" t="s">
        <v>353</v>
      </c>
      <c r="E140" s="60">
        <v>1200</v>
      </c>
      <c r="F140" s="60">
        <v>13</v>
      </c>
      <c r="G140" s="60"/>
      <c r="H140" s="60"/>
      <c r="I140" s="84">
        <v>24</v>
      </c>
      <c r="J140" s="68"/>
      <c r="K140" s="69">
        <f t="shared" si="10"/>
        <v>24</v>
      </c>
    </row>
    <row r="141" s="4" customFormat="1" ht="24" spans="1:11">
      <c r="A141" s="60">
        <v>129</v>
      </c>
      <c r="B141" s="17" t="s">
        <v>51</v>
      </c>
      <c r="C141" s="17" t="s">
        <v>354</v>
      </c>
      <c r="D141" s="17" t="s">
        <v>355</v>
      </c>
      <c r="E141" s="60">
        <v>2880</v>
      </c>
      <c r="F141" s="60">
        <v>24</v>
      </c>
      <c r="G141" s="60">
        <v>49</v>
      </c>
      <c r="H141" s="60">
        <v>7</v>
      </c>
      <c r="I141" s="84">
        <v>58.09</v>
      </c>
      <c r="J141" s="68"/>
      <c r="K141" s="69">
        <f t="shared" si="10"/>
        <v>58.09</v>
      </c>
    </row>
    <row r="142" s="4" customFormat="1" spans="1:11">
      <c r="A142" s="60">
        <v>130</v>
      </c>
      <c r="B142" s="17" t="s">
        <v>356</v>
      </c>
      <c r="C142" s="17" t="s">
        <v>357</v>
      </c>
      <c r="D142" s="17" t="s">
        <v>358</v>
      </c>
      <c r="E142" s="60">
        <v>720</v>
      </c>
      <c r="F142" s="60">
        <v>12</v>
      </c>
      <c r="G142" s="60"/>
      <c r="H142" s="60"/>
      <c r="I142" s="84">
        <v>14.4</v>
      </c>
      <c r="J142" s="68"/>
      <c r="K142" s="69">
        <f t="shared" si="10"/>
        <v>14.4</v>
      </c>
    </row>
    <row r="143" s="4" customFormat="1" ht="24" spans="1:11">
      <c r="A143" s="60">
        <v>131</v>
      </c>
      <c r="B143" s="17" t="s">
        <v>42</v>
      </c>
      <c r="C143" s="17" t="s">
        <v>359</v>
      </c>
      <c r="D143" s="17" t="s">
        <v>360</v>
      </c>
      <c r="E143" s="60">
        <v>59.4</v>
      </c>
      <c r="F143" s="60">
        <v>18</v>
      </c>
      <c r="G143" s="60"/>
      <c r="H143" s="60"/>
      <c r="I143" s="84">
        <v>1.2</v>
      </c>
      <c r="J143" s="68"/>
      <c r="K143" s="69">
        <f t="shared" si="10"/>
        <v>1.2</v>
      </c>
    </row>
    <row r="144" s="4" customFormat="1" ht="24" spans="1:11">
      <c r="A144" s="60">
        <v>132</v>
      </c>
      <c r="B144" s="17" t="s">
        <v>42</v>
      </c>
      <c r="C144" s="17" t="s">
        <v>361</v>
      </c>
      <c r="D144" s="17" t="s">
        <v>362</v>
      </c>
      <c r="E144" s="60">
        <v>20</v>
      </c>
      <c r="F144" s="60">
        <v>6</v>
      </c>
      <c r="G144" s="60"/>
      <c r="H144" s="60"/>
      <c r="I144" s="84">
        <v>0.4</v>
      </c>
      <c r="J144" s="68"/>
      <c r="K144" s="69">
        <f t="shared" si="10"/>
        <v>0.4</v>
      </c>
    </row>
    <row r="145" s="4" customFormat="1" ht="24" spans="1:11">
      <c r="A145" s="60">
        <v>133</v>
      </c>
      <c r="B145" s="17" t="s">
        <v>42</v>
      </c>
      <c r="C145" s="17" t="s">
        <v>363</v>
      </c>
      <c r="D145" s="17" t="s">
        <v>364</v>
      </c>
      <c r="E145" s="60">
        <v>20</v>
      </c>
      <c r="F145" s="60">
        <v>6</v>
      </c>
      <c r="G145" s="60"/>
      <c r="H145" s="60"/>
      <c r="I145" s="84">
        <v>0.4</v>
      </c>
      <c r="J145" s="68"/>
      <c r="K145" s="69">
        <f t="shared" si="10"/>
        <v>0.4</v>
      </c>
    </row>
    <row r="146" s="4" customFormat="1" ht="24" spans="1:11">
      <c r="A146" s="60">
        <v>134</v>
      </c>
      <c r="B146" s="17" t="s">
        <v>42</v>
      </c>
      <c r="C146" s="17" t="s">
        <v>365</v>
      </c>
      <c r="D146" s="17" t="s">
        <v>366</v>
      </c>
      <c r="E146" s="60">
        <v>20</v>
      </c>
      <c r="F146" s="60">
        <v>6</v>
      </c>
      <c r="G146" s="60"/>
      <c r="H146" s="60"/>
      <c r="I146" s="84">
        <v>0.4</v>
      </c>
      <c r="J146" s="68"/>
      <c r="K146" s="69">
        <f t="shared" si="10"/>
        <v>0.4</v>
      </c>
    </row>
    <row r="147" s="4" customFormat="1" ht="24" spans="1:11">
      <c r="A147" s="60">
        <v>135</v>
      </c>
      <c r="B147" s="17" t="s">
        <v>42</v>
      </c>
      <c r="C147" s="17" t="s">
        <v>367</v>
      </c>
      <c r="D147" s="17" t="s">
        <v>368</v>
      </c>
      <c r="E147" s="60">
        <v>42</v>
      </c>
      <c r="F147" s="60">
        <v>12</v>
      </c>
      <c r="G147" s="60"/>
      <c r="H147" s="60"/>
      <c r="I147" s="84">
        <v>0.84</v>
      </c>
      <c r="J147" s="68"/>
      <c r="K147" s="69">
        <f t="shared" si="10"/>
        <v>0.84</v>
      </c>
    </row>
    <row r="148" s="4" customFormat="1" spans="1:11">
      <c r="A148" s="60">
        <v>136</v>
      </c>
      <c r="B148" s="17" t="s">
        <v>187</v>
      </c>
      <c r="C148" s="17" t="s">
        <v>369</v>
      </c>
      <c r="D148" s="17" t="s">
        <v>370</v>
      </c>
      <c r="E148" s="60">
        <v>720</v>
      </c>
      <c r="F148" s="60">
        <v>12</v>
      </c>
      <c r="G148" s="60"/>
      <c r="H148" s="60"/>
      <c r="I148" s="84">
        <v>14.4</v>
      </c>
      <c r="J148" s="68"/>
      <c r="K148" s="69">
        <f t="shared" si="10"/>
        <v>14.4</v>
      </c>
    </row>
    <row r="149" s="4" customFormat="1" ht="24" spans="1:11">
      <c r="A149" s="60">
        <v>137</v>
      </c>
      <c r="B149" s="17" t="s">
        <v>159</v>
      </c>
      <c r="C149" s="17" t="s">
        <v>371</v>
      </c>
      <c r="D149" s="17" t="s">
        <v>372</v>
      </c>
      <c r="E149" s="60">
        <v>1160</v>
      </c>
      <c r="F149" s="60">
        <v>11</v>
      </c>
      <c r="G149" s="60"/>
      <c r="H149" s="60"/>
      <c r="I149" s="84">
        <v>23.2</v>
      </c>
      <c r="J149" s="68"/>
      <c r="K149" s="69">
        <f t="shared" si="10"/>
        <v>23.2</v>
      </c>
    </row>
    <row r="150" s="4" customFormat="1" ht="28" customHeight="1" spans="1:11">
      <c r="A150" s="56" t="s">
        <v>373</v>
      </c>
      <c r="B150" s="57"/>
      <c r="C150" s="58"/>
      <c r="D150" s="58"/>
      <c r="E150" s="58"/>
      <c r="F150" s="58"/>
      <c r="G150" s="58"/>
      <c r="H150" s="58"/>
      <c r="I150" s="66">
        <f>SUM(I151:I163)</f>
        <v>150.42</v>
      </c>
      <c r="J150" s="67"/>
      <c r="K150" s="66">
        <f>SUM(K151:K163)</f>
        <v>120.42</v>
      </c>
    </row>
    <row r="151" s="4" customFormat="1" ht="24.75" spans="1:11">
      <c r="A151" s="17">
        <v>138</v>
      </c>
      <c r="B151" s="17" t="s">
        <v>162</v>
      </c>
      <c r="C151" s="17" t="s">
        <v>374</v>
      </c>
      <c r="D151" s="17" t="s">
        <v>375</v>
      </c>
      <c r="E151" s="17">
        <v>1200</v>
      </c>
      <c r="F151" s="17">
        <v>10</v>
      </c>
      <c r="G151" s="17"/>
      <c r="H151" s="17"/>
      <c r="I151" s="33">
        <v>24</v>
      </c>
      <c r="J151" s="68"/>
      <c r="K151" s="69">
        <f>I151</f>
        <v>24</v>
      </c>
    </row>
    <row r="152" s="4" customFormat="1" ht="24" spans="1:11">
      <c r="A152" s="17">
        <v>139</v>
      </c>
      <c r="B152" s="17" t="s">
        <v>162</v>
      </c>
      <c r="C152" s="17" t="s">
        <v>376</v>
      </c>
      <c r="D152" s="17" t="s">
        <v>377</v>
      </c>
      <c r="E152" s="17">
        <v>840</v>
      </c>
      <c r="F152" s="17">
        <v>7</v>
      </c>
      <c r="G152" s="17"/>
      <c r="H152" s="17"/>
      <c r="I152" s="33">
        <v>16.8</v>
      </c>
      <c r="J152" s="68"/>
      <c r="K152" s="69">
        <f>I152</f>
        <v>16.8</v>
      </c>
    </row>
    <row r="153" s="4" customFormat="1" ht="24" spans="1:11">
      <c r="A153" s="17">
        <v>140</v>
      </c>
      <c r="B153" s="17" t="s">
        <v>42</v>
      </c>
      <c r="C153" s="17" t="s">
        <v>378</v>
      </c>
      <c r="D153" s="17" t="s">
        <v>379</v>
      </c>
      <c r="E153" s="17">
        <v>480</v>
      </c>
      <c r="F153" s="17">
        <v>10</v>
      </c>
      <c r="G153" s="17"/>
      <c r="H153" s="17"/>
      <c r="I153" s="33">
        <v>9.6</v>
      </c>
      <c r="J153" s="68"/>
      <c r="K153" s="69">
        <f>I153</f>
        <v>9.6</v>
      </c>
    </row>
    <row r="154" s="4" customFormat="1" ht="24" spans="1:11">
      <c r="A154" s="17">
        <v>141</v>
      </c>
      <c r="B154" s="17" t="s">
        <v>100</v>
      </c>
      <c r="C154" s="17" t="s">
        <v>380</v>
      </c>
      <c r="D154" s="17" t="s">
        <v>381</v>
      </c>
      <c r="E154" s="17">
        <v>1480</v>
      </c>
      <c r="F154" s="17">
        <v>36</v>
      </c>
      <c r="G154" s="17"/>
      <c r="H154" s="17"/>
      <c r="I154" s="33">
        <v>29.6</v>
      </c>
      <c r="J154" s="70" t="s">
        <v>103</v>
      </c>
      <c r="K154" s="69">
        <v>0</v>
      </c>
    </row>
    <row r="155" s="4" customFormat="1" ht="24" spans="1:11">
      <c r="A155" s="17">
        <v>142</v>
      </c>
      <c r="B155" s="17" t="s">
        <v>100</v>
      </c>
      <c r="C155" s="17" t="s">
        <v>382</v>
      </c>
      <c r="D155" s="17" t="s">
        <v>383</v>
      </c>
      <c r="E155" s="17">
        <v>20</v>
      </c>
      <c r="F155" s="17">
        <v>6</v>
      </c>
      <c r="G155" s="17"/>
      <c r="H155" s="17"/>
      <c r="I155" s="33">
        <v>0.4</v>
      </c>
      <c r="J155" s="70" t="s">
        <v>103</v>
      </c>
      <c r="K155" s="69">
        <v>0</v>
      </c>
    </row>
    <row r="156" s="4" customFormat="1" ht="36" spans="1:11">
      <c r="A156" s="17">
        <v>143</v>
      </c>
      <c r="B156" s="17" t="s">
        <v>384</v>
      </c>
      <c r="C156" s="17" t="s">
        <v>385</v>
      </c>
      <c r="D156" s="17" t="s">
        <v>386</v>
      </c>
      <c r="E156" s="17">
        <v>240</v>
      </c>
      <c r="F156" s="17">
        <v>2</v>
      </c>
      <c r="G156" s="17"/>
      <c r="H156" s="17"/>
      <c r="I156" s="33">
        <v>4.8</v>
      </c>
      <c r="J156" s="68"/>
      <c r="K156" s="69">
        <f t="shared" ref="K156:K163" si="11">I156</f>
        <v>4.8</v>
      </c>
    </row>
    <row r="157" s="4" customFormat="1" ht="24" spans="1:11">
      <c r="A157" s="17">
        <v>144</v>
      </c>
      <c r="B157" s="17" t="s">
        <v>384</v>
      </c>
      <c r="C157" s="17" t="s">
        <v>387</v>
      </c>
      <c r="D157" s="17" t="s">
        <v>388</v>
      </c>
      <c r="E157" s="17">
        <v>480</v>
      </c>
      <c r="F157" s="17">
        <v>8</v>
      </c>
      <c r="G157" s="17"/>
      <c r="H157" s="17"/>
      <c r="I157" s="33">
        <v>9.6</v>
      </c>
      <c r="J157" s="68"/>
      <c r="K157" s="69">
        <f t="shared" si="11"/>
        <v>9.6</v>
      </c>
    </row>
    <row r="158" s="4" customFormat="1" ht="24" spans="1:11">
      <c r="A158" s="17">
        <v>145</v>
      </c>
      <c r="B158" s="17" t="s">
        <v>384</v>
      </c>
      <c r="C158" s="17" t="s">
        <v>389</v>
      </c>
      <c r="D158" s="17" t="s">
        <v>388</v>
      </c>
      <c r="E158" s="17">
        <v>480</v>
      </c>
      <c r="F158" s="17">
        <v>8</v>
      </c>
      <c r="G158" s="17"/>
      <c r="H158" s="17"/>
      <c r="I158" s="33">
        <v>9.6</v>
      </c>
      <c r="J158" s="68"/>
      <c r="K158" s="69">
        <f t="shared" si="11"/>
        <v>9.6</v>
      </c>
    </row>
    <row r="159" s="4" customFormat="1" ht="24" spans="1:11">
      <c r="A159" s="17">
        <v>146</v>
      </c>
      <c r="B159" s="17" t="s">
        <v>384</v>
      </c>
      <c r="C159" s="17" t="s">
        <v>390</v>
      </c>
      <c r="D159" s="17" t="s">
        <v>391</v>
      </c>
      <c r="E159" s="17">
        <v>480</v>
      </c>
      <c r="F159" s="17">
        <v>8</v>
      </c>
      <c r="G159" s="17"/>
      <c r="H159" s="17"/>
      <c r="I159" s="33">
        <v>9.6</v>
      </c>
      <c r="J159" s="68"/>
      <c r="K159" s="69">
        <f t="shared" si="11"/>
        <v>9.6</v>
      </c>
    </row>
    <row r="160" s="4" customFormat="1" ht="24" spans="1:11">
      <c r="A160" s="17">
        <v>147</v>
      </c>
      <c r="B160" s="17" t="s">
        <v>384</v>
      </c>
      <c r="C160" s="17" t="s">
        <v>392</v>
      </c>
      <c r="D160" s="17" t="s">
        <v>391</v>
      </c>
      <c r="E160" s="61">
        <v>480</v>
      </c>
      <c r="F160" s="61">
        <v>8</v>
      </c>
      <c r="G160" s="61"/>
      <c r="H160" s="17"/>
      <c r="I160" s="33">
        <v>9.6</v>
      </c>
      <c r="J160" s="68"/>
      <c r="K160" s="69">
        <f t="shared" si="11"/>
        <v>9.6</v>
      </c>
    </row>
    <row r="161" s="4" customFormat="1" ht="24" spans="1:11">
      <c r="A161" s="17">
        <v>148</v>
      </c>
      <c r="B161" s="17" t="s">
        <v>393</v>
      </c>
      <c r="C161" s="17" t="s">
        <v>394</v>
      </c>
      <c r="D161" s="17" t="s">
        <v>395</v>
      </c>
      <c r="E161" s="17">
        <v>720</v>
      </c>
      <c r="F161" s="17">
        <v>6</v>
      </c>
      <c r="G161" s="17"/>
      <c r="H161" s="17"/>
      <c r="I161" s="33">
        <v>14.4</v>
      </c>
      <c r="J161" s="68"/>
      <c r="K161" s="69">
        <f t="shared" si="11"/>
        <v>14.4</v>
      </c>
    </row>
    <row r="162" s="4" customFormat="1" ht="24.75" spans="1:11">
      <c r="A162" s="17">
        <v>149</v>
      </c>
      <c r="B162" s="17" t="s">
        <v>104</v>
      </c>
      <c r="C162" s="17" t="s">
        <v>396</v>
      </c>
      <c r="D162" s="17" t="s">
        <v>397</v>
      </c>
      <c r="E162" s="17">
        <v>600</v>
      </c>
      <c r="F162" s="17">
        <v>5</v>
      </c>
      <c r="G162" s="17"/>
      <c r="H162" s="17"/>
      <c r="I162" s="33">
        <v>12</v>
      </c>
      <c r="J162" s="68"/>
      <c r="K162" s="69">
        <f t="shared" si="11"/>
        <v>12</v>
      </c>
    </row>
    <row r="163" s="4" customFormat="1" spans="1:11">
      <c r="A163" s="17">
        <v>150</v>
      </c>
      <c r="B163" s="17" t="s">
        <v>18</v>
      </c>
      <c r="C163" s="17" t="s">
        <v>398</v>
      </c>
      <c r="D163" s="17" t="s">
        <v>399</v>
      </c>
      <c r="E163" s="17"/>
      <c r="F163" s="17"/>
      <c r="G163" s="17">
        <v>42</v>
      </c>
      <c r="H163" s="17">
        <v>6</v>
      </c>
      <c r="I163" s="33">
        <v>0.42</v>
      </c>
      <c r="J163" s="68"/>
      <c r="K163" s="69">
        <f t="shared" si="11"/>
        <v>0.42</v>
      </c>
    </row>
    <row r="164" s="4" customFormat="1" ht="28" customHeight="1" spans="1:11">
      <c r="A164" s="56" t="s">
        <v>400</v>
      </c>
      <c r="B164" s="57"/>
      <c r="C164" s="58"/>
      <c r="D164" s="58"/>
      <c r="E164" s="58"/>
      <c r="F164" s="58"/>
      <c r="G164" s="58"/>
      <c r="H164" s="58"/>
      <c r="I164" s="66">
        <f>SUM(I165:I167)</f>
        <v>37.6</v>
      </c>
      <c r="J164" s="67"/>
      <c r="K164" s="66">
        <f>SUM(K165:K167)</f>
        <v>37.6</v>
      </c>
    </row>
    <row r="165" s="4" customFormat="1" ht="45" customHeight="1" spans="1:11">
      <c r="A165" s="17">
        <v>151</v>
      </c>
      <c r="B165" s="17" t="s">
        <v>308</v>
      </c>
      <c r="C165" s="17" t="s">
        <v>401</v>
      </c>
      <c r="D165" s="17" t="s">
        <v>402</v>
      </c>
      <c r="E165" s="17">
        <v>800</v>
      </c>
      <c r="F165" s="17">
        <v>8</v>
      </c>
      <c r="G165" s="17">
        <v>0</v>
      </c>
      <c r="H165" s="17">
        <v>0</v>
      </c>
      <c r="I165" s="33">
        <v>16</v>
      </c>
      <c r="J165" s="68"/>
      <c r="K165" s="69">
        <f>I165</f>
        <v>16</v>
      </c>
    </row>
    <row r="166" s="4" customFormat="1" ht="24" spans="1:11">
      <c r="A166" s="17">
        <v>152</v>
      </c>
      <c r="B166" s="17" t="s">
        <v>165</v>
      </c>
      <c r="C166" s="17" t="s">
        <v>403</v>
      </c>
      <c r="D166" s="17" t="s">
        <v>404</v>
      </c>
      <c r="E166" s="17">
        <v>480</v>
      </c>
      <c r="F166" s="17">
        <v>4</v>
      </c>
      <c r="G166" s="17">
        <v>0</v>
      </c>
      <c r="H166" s="17">
        <v>0</v>
      </c>
      <c r="I166" s="33">
        <v>9.6</v>
      </c>
      <c r="J166" s="68"/>
      <c r="K166" s="69">
        <f>I166</f>
        <v>9.6</v>
      </c>
    </row>
    <row r="167" s="4" customFormat="1" ht="24.75" spans="1:11">
      <c r="A167" s="17">
        <v>153</v>
      </c>
      <c r="B167" s="17" t="s">
        <v>405</v>
      </c>
      <c r="C167" s="17" t="s">
        <v>406</v>
      </c>
      <c r="D167" s="17" t="s">
        <v>407</v>
      </c>
      <c r="E167" s="17">
        <v>600</v>
      </c>
      <c r="F167" s="17">
        <v>5</v>
      </c>
      <c r="G167" s="17">
        <v>0</v>
      </c>
      <c r="H167" s="17">
        <v>0</v>
      </c>
      <c r="I167" s="33">
        <v>12</v>
      </c>
      <c r="J167" s="68"/>
      <c r="K167" s="69">
        <f>I167</f>
        <v>12</v>
      </c>
    </row>
    <row r="168" s="4" customFormat="1" ht="28" customHeight="1" spans="1:11">
      <c r="A168" s="56" t="s">
        <v>408</v>
      </c>
      <c r="B168" s="57"/>
      <c r="C168" s="58"/>
      <c r="D168" s="58"/>
      <c r="E168" s="58"/>
      <c r="F168" s="58"/>
      <c r="G168" s="58"/>
      <c r="H168" s="58"/>
      <c r="I168" s="66">
        <f>SUM(I169:I171)</f>
        <v>86.4</v>
      </c>
      <c r="J168" s="67"/>
      <c r="K168" s="66">
        <f>SUM(K169:K171)</f>
        <v>86.4</v>
      </c>
    </row>
    <row r="169" s="4" customFormat="1" ht="24.75" spans="1:11">
      <c r="A169" s="61">
        <v>154</v>
      </c>
      <c r="B169" s="17" t="s">
        <v>409</v>
      </c>
      <c r="C169" s="17" t="s">
        <v>410</v>
      </c>
      <c r="D169" s="17" t="s">
        <v>411</v>
      </c>
      <c r="E169" s="17">
        <f>7*120</f>
        <v>840</v>
      </c>
      <c r="F169" s="17">
        <v>7</v>
      </c>
      <c r="G169" s="17">
        <v>0</v>
      </c>
      <c r="H169" s="17">
        <v>0</v>
      </c>
      <c r="I169" s="33">
        <f t="shared" ref="I169:I171" si="12">E169*0.02</f>
        <v>16.8</v>
      </c>
      <c r="J169" s="68"/>
      <c r="K169" s="69">
        <f>I169</f>
        <v>16.8</v>
      </c>
    </row>
    <row r="170" s="4" customFormat="1" ht="24" spans="1:11">
      <c r="A170" s="61">
        <v>155</v>
      </c>
      <c r="B170" s="17" t="s">
        <v>393</v>
      </c>
      <c r="C170" s="17" t="s">
        <v>412</v>
      </c>
      <c r="D170" s="17" t="s">
        <v>413</v>
      </c>
      <c r="E170" s="61">
        <v>2400</v>
      </c>
      <c r="F170" s="61">
        <v>20</v>
      </c>
      <c r="G170" s="17">
        <v>0</v>
      </c>
      <c r="H170" s="17">
        <v>0</v>
      </c>
      <c r="I170" s="33">
        <f t="shared" si="12"/>
        <v>48</v>
      </c>
      <c r="J170" s="68"/>
      <c r="K170" s="69">
        <f>I170</f>
        <v>48</v>
      </c>
    </row>
    <row r="171" s="4" customFormat="1" ht="24" spans="1:11">
      <c r="A171" s="61">
        <v>156</v>
      </c>
      <c r="B171" s="17" t="s">
        <v>393</v>
      </c>
      <c r="C171" s="17" t="s">
        <v>414</v>
      </c>
      <c r="D171" s="17" t="s">
        <v>415</v>
      </c>
      <c r="E171" s="61">
        <v>1080</v>
      </c>
      <c r="F171" s="61">
        <v>9</v>
      </c>
      <c r="G171" s="17">
        <v>0</v>
      </c>
      <c r="H171" s="17">
        <v>0</v>
      </c>
      <c r="I171" s="33">
        <f t="shared" si="12"/>
        <v>21.6</v>
      </c>
      <c r="J171" s="68"/>
      <c r="K171" s="69">
        <f>I171</f>
        <v>21.6</v>
      </c>
    </row>
    <row r="172" s="4" customFormat="1" ht="28" customHeight="1" spans="1:11">
      <c r="A172" s="56" t="s">
        <v>416</v>
      </c>
      <c r="B172" s="57"/>
      <c r="C172" s="58"/>
      <c r="D172" s="58"/>
      <c r="E172" s="58"/>
      <c r="F172" s="58"/>
      <c r="G172" s="58"/>
      <c r="H172" s="58"/>
      <c r="I172" s="66">
        <f>SUM(I173:I184)</f>
        <v>261.49</v>
      </c>
      <c r="J172" s="67"/>
      <c r="K172" s="66">
        <f>SUM(K173:K184)</f>
        <v>230.29</v>
      </c>
    </row>
    <row r="173" s="4" customFormat="1" ht="24.75" spans="1:11">
      <c r="A173" s="17">
        <v>157</v>
      </c>
      <c r="B173" s="17" t="s">
        <v>417</v>
      </c>
      <c r="C173" s="17" t="s">
        <v>418</v>
      </c>
      <c r="D173" s="17" t="s">
        <v>419</v>
      </c>
      <c r="E173" s="20">
        <v>180</v>
      </c>
      <c r="F173" s="20">
        <v>3</v>
      </c>
      <c r="G173" s="20">
        <v>14</v>
      </c>
      <c r="H173" s="20">
        <v>2</v>
      </c>
      <c r="I173" s="85">
        <v>3.74</v>
      </c>
      <c r="J173" s="68"/>
      <c r="K173" s="69">
        <f>I173</f>
        <v>3.74</v>
      </c>
    </row>
    <row r="174" s="4" customFormat="1" ht="24.75" spans="1:11">
      <c r="A174" s="17">
        <v>158</v>
      </c>
      <c r="B174" s="17" t="s">
        <v>417</v>
      </c>
      <c r="C174" s="17" t="s">
        <v>420</v>
      </c>
      <c r="D174" s="17" t="s">
        <v>421</v>
      </c>
      <c r="E174" s="20">
        <v>270</v>
      </c>
      <c r="F174" s="20">
        <v>3</v>
      </c>
      <c r="G174" s="20">
        <v>0</v>
      </c>
      <c r="H174" s="20">
        <v>0</v>
      </c>
      <c r="I174" s="85">
        <v>5.4</v>
      </c>
      <c r="J174" s="68"/>
      <c r="K174" s="69">
        <f>I174</f>
        <v>5.4</v>
      </c>
    </row>
    <row r="175" s="4" customFormat="1" ht="24" spans="1:11">
      <c r="A175" s="17">
        <v>159</v>
      </c>
      <c r="B175" s="17" t="s">
        <v>417</v>
      </c>
      <c r="C175" s="17" t="s">
        <v>422</v>
      </c>
      <c r="D175" s="17" t="s">
        <v>423</v>
      </c>
      <c r="E175" s="20">
        <v>0</v>
      </c>
      <c r="F175" s="20">
        <v>0</v>
      </c>
      <c r="G175" s="20">
        <v>35</v>
      </c>
      <c r="H175" s="20">
        <v>5</v>
      </c>
      <c r="I175" s="85">
        <v>0.35</v>
      </c>
      <c r="J175" s="68"/>
      <c r="K175" s="69">
        <f>I175</f>
        <v>0.35</v>
      </c>
    </row>
    <row r="176" s="4" customFormat="1" ht="24" spans="1:11">
      <c r="A176" s="17">
        <v>160</v>
      </c>
      <c r="B176" s="17" t="s">
        <v>42</v>
      </c>
      <c r="C176" s="17" t="s">
        <v>424</v>
      </c>
      <c r="D176" s="17" t="s">
        <v>425</v>
      </c>
      <c r="E176" s="20">
        <v>720</v>
      </c>
      <c r="F176" s="20">
        <v>12</v>
      </c>
      <c r="G176" s="20">
        <v>0</v>
      </c>
      <c r="H176" s="20">
        <v>0</v>
      </c>
      <c r="I176" s="85">
        <v>14.4</v>
      </c>
      <c r="J176" s="68"/>
      <c r="K176" s="69">
        <f>I176</f>
        <v>14.4</v>
      </c>
    </row>
    <row r="177" s="4" customFormat="1" ht="24.75" spans="1:11">
      <c r="A177" s="17">
        <v>161</v>
      </c>
      <c r="B177" s="17" t="s">
        <v>42</v>
      </c>
      <c r="C177" s="17" t="s">
        <v>426</v>
      </c>
      <c r="D177" s="17" t="s">
        <v>427</v>
      </c>
      <c r="E177" s="20">
        <v>960</v>
      </c>
      <c r="F177" s="20">
        <v>14</v>
      </c>
      <c r="G177" s="20">
        <v>0</v>
      </c>
      <c r="H177" s="20">
        <v>0</v>
      </c>
      <c r="I177" s="85">
        <v>19.2</v>
      </c>
      <c r="J177" s="68"/>
      <c r="K177" s="69">
        <f>I177</f>
        <v>19.2</v>
      </c>
    </row>
    <row r="178" s="4" customFormat="1" ht="24" spans="1:11">
      <c r="A178" s="17">
        <v>162</v>
      </c>
      <c r="B178" s="17" t="s">
        <v>138</v>
      </c>
      <c r="C178" s="17" t="s">
        <v>428</v>
      </c>
      <c r="D178" s="17" t="s">
        <v>429</v>
      </c>
      <c r="E178" s="20">
        <v>840</v>
      </c>
      <c r="F178" s="20">
        <v>7</v>
      </c>
      <c r="G178" s="20">
        <v>0</v>
      </c>
      <c r="H178" s="20">
        <v>0</v>
      </c>
      <c r="I178" s="85">
        <v>16.8</v>
      </c>
      <c r="J178" s="70" t="s">
        <v>67</v>
      </c>
      <c r="K178" s="69">
        <v>0</v>
      </c>
    </row>
    <row r="179" s="4" customFormat="1" ht="36" spans="1:11">
      <c r="A179" s="17">
        <v>163</v>
      </c>
      <c r="B179" s="17" t="s">
        <v>135</v>
      </c>
      <c r="C179" s="17" t="s">
        <v>430</v>
      </c>
      <c r="D179" s="17" t="s">
        <v>431</v>
      </c>
      <c r="E179" s="20">
        <v>1680</v>
      </c>
      <c r="F179" s="20">
        <v>14</v>
      </c>
      <c r="G179" s="20">
        <v>0</v>
      </c>
      <c r="H179" s="20">
        <v>0</v>
      </c>
      <c r="I179" s="85">
        <v>33.6</v>
      </c>
      <c r="J179" s="68"/>
      <c r="K179" s="69">
        <f t="shared" ref="K179:K182" si="13">I179</f>
        <v>33.6</v>
      </c>
    </row>
    <row r="180" s="4" customFormat="1" ht="24" spans="1:11">
      <c r="A180" s="17">
        <v>164</v>
      </c>
      <c r="B180" s="17" t="s">
        <v>135</v>
      </c>
      <c r="C180" s="17" t="s">
        <v>432</v>
      </c>
      <c r="D180" s="17" t="s">
        <v>433</v>
      </c>
      <c r="E180" s="20">
        <v>720</v>
      </c>
      <c r="F180" s="20">
        <v>6</v>
      </c>
      <c r="G180" s="20">
        <v>0</v>
      </c>
      <c r="H180" s="20">
        <v>0</v>
      </c>
      <c r="I180" s="85">
        <v>14.4</v>
      </c>
      <c r="J180" s="68"/>
      <c r="K180" s="69">
        <f t="shared" si="13"/>
        <v>14.4</v>
      </c>
    </row>
    <row r="181" s="4" customFormat="1" ht="24" spans="1:11">
      <c r="A181" s="17">
        <v>165</v>
      </c>
      <c r="B181" s="17" t="s">
        <v>135</v>
      </c>
      <c r="C181" s="17" t="s">
        <v>434</v>
      </c>
      <c r="D181" s="17" t="s">
        <v>435</v>
      </c>
      <c r="E181" s="20">
        <v>1080</v>
      </c>
      <c r="F181" s="20">
        <v>9</v>
      </c>
      <c r="G181" s="20">
        <v>0</v>
      </c>
      <c r="H181" s="20">
        <v>0</v>
      </c>
      <c r="I181" s="85">
        <v>21.6</v>
      </c>
      <c r="J181" s="68"/>
      <c r="K181" s="69">
        <f t="shared" si="13"/>
        <v>21.6</v>
      </c>
    </row>
    <row r="182" s="4" customFormat="1" ht="24.75" spans="1:11">
      <c r="A182" s="17">
        <v>166</v>
      </c>
      <c r="B182" s="17" t="s">
        <v>135</v>
      </c>
      <c r="C182" s="17" t="s">
        <v>436</v>
      </c>
      <c r="D182" s="17" t="s">
        <v>437</v>
      </c>
      <c r="E182" s="20">
        <v>3600</v>
      </c>
      <c r="F182" s="20">
        <v>30</v>
      </c>
      <c r="G182" s="20">
        <v>0</v>
      </c>
      <c r="H182" s="20">
        <v>0</v>
      </c>
      <c r="I182" s="85">
        <v>72</v>
      </c>
      <c r="J182" s="68"/>
      <c r="K182" s="69">
        <f t="shared" si="13"/>
        <v>72</v>
      </c>
    </row>
    <row r="183" s="4" customFormat="1" ht="24.75" spans="1:11">
      <c r="A183" s="17">
        <v>167</v>
      </c>
      <c r="B183" s="17" t="s">
        <v>100</v>
      </c>
      <c r="C183" s="17" t="s">
        <v>438</v>
      </c>
      <c r="D183" s="17" t="s">
        <v>439</v>
      </c>
      <c r="E183" s="20">
        <v>720</v>
      </c>
      <c r="F183" s="20">
        <v>12</v>
      </c>
      <c r="G183" s="20">
        <v>0</v>
      </c>
      <c r="H183" s="20">
        <v>0</v>
      </c>
      <c r="I183" s="85">
        <f>E183*200/10000</f>
        <v>14.4</v>
      </c>
      <c r="J183" s="70" t="s">
        <v>103</v>
      </c>
      <c r="K183" s="69">
        <v>0</v>
      </c>
    </row>
    <row r="184" s="4" customFormat="1" ht="24" spans="1:11">
      <c r="A184" s="17">
        <v>168</v>
      </c>
      <c r="B184" s="17" t="s">
        <v>77</v>
      </c>
      <c r="C184" s="17" t="s">
        <v>440</v>
      </c>
      <c r="D184" s="17" t="s">
        <v>441</v>
      </c>
      <c r="E184" s="17">
        <v>2280</v>
      </c>
      <c r="F184" s="17">
        <v>19</v>
      </c>
      <c r="G184" s="17">
        <v>0</v>
      </c>
      <c r="H184" s="17">
        <v>0</v>
      </c>
      <c r="I184" s="33">
        <v>45.6</v>
      </c>
      <c r="J184" s="68"/>
      <c r="K184" s="69">
        <f>I184</f>
        <v>45.6</v>
      </c>
    </row>
    <row r="185" s="4" customFormat="1" ht="28" customHeight="1" spans="1:11">
      <c r="A185" s="56" t="s">
        <v>442</v>
      </c>
      <c r="B185" s="57"/>
      <c r="C185" s="58"/>
      <c r="D185" s="58"/>
      <c r="E185" s="58"/>
      <c r="F185" s="58"/>
      <c r="G185" s="58"/>
      <c r="H185" s="58"/>
      <c r="I185" s="66">
        <f>I186</f>
        <v>14.4</v>
      </c>
      <c r="J185" s="67"/>
      <c r="K185" s="66">
        <f>K186</f>
        <v>14.4</v>
      </c>
    </row>
    <row r="186" s="4" customFormat="1" ht="24.75" spans="1:11">
      <c r="A186" s="17">
        <v>169</v>
      </c>
      <c r="B186" s="17" t="s">
        <v>104</v>
      </c>
      <c r="C186" s="17" t="s">
        <v>443</v>
      </c>
      <c r="D186" s="17" t="s">
        <v>444</v>
      </c>
      <c r="E186" s="20">
        <v>720</v>
      </c>
      <c r="F186" s="20">
        <v>12</v>
      </c>
      <c r="G186" s="20">
        <v>0</v>
      </c>
      <c r="H186" s="20">
        <v>0</v>
      </c>
      <c r="I186" s="85">
        <v>14.4</v>
      </c>
      <c r="J186" s="68"/>
      <c r="K186" s="69">
        <f>I186</f>
        <v>14.4</v>
      </c>
    </row>
    <row r="187" s="4" customFormat="1" ht="28" customHeight="1" spans="1:11">
      <c r="A187" s="56" t="s">
        <v>445</v>
      </c>
      <c r="B187" s="57"/>
      <c r="C187" s="58"/>
      <c r="D187" s="58"/>
      <c r="E187" s="58"/>
      <c r="F187" s="58"/>
      <c r="G187" s="58"/>
      <c r="H187" s="58"/>
      <c r="I187" s="66">
        <f>SUM(I188:I211)</f>
        <v>490.79</v>
      </c>
      <c r="J187" s="67"/>
      <c r="K187" s="66">
        <f>SUM(K188:K211)</f>
        <v>466.79</v>
      </c>
    </row>
    <row r="188" s="4" customFormat="1" ht="24" spans="1:11">
      <c r="A188" s="17">
        <v>170</v>
      </c>
      <c r="B188" s="17" t="s">
        <v>165</v>
      </c>
      <c r="C188" s="17" t="s">
        <v>446</v>
      </c>
      <c r="D188" s="17" t="s">
        <v>447</v>
      </c>
      <c r="E188" s="17">
        <v>1200</v>
      </c>
      <c r="F188" s="17">
        <v>10</v>
      </c>
      <c r="G188" s="17">
        <v>0</v>
      </c>
      <c r="H188" s="17">
        <v>0</v>
      </c>
      <c r="I188" s="33">
        <v>24</v>
      </c>
      <c r="J188" s="68"/>
      <c r="K188" s="69">
        <f>I188</f>
        <v>24</v>
      </c>
    </row>
    <row r="189" s="4" customFormat="1" ht="24" spans="1:11">
      <c r="A189" s="17">
        <v>171</v>
      </c>
      <c r="B189" s="17" t="s">
        <v>159</v>
      </c>
      <c r="C189" s="17" t="s">
        <v>448</v>
      </c>
      <c r="D189" s="17" t="s">
        <v>449</v>
      </c>
      <c r="E189" s="17">
        <v>2400</v>
      </c>
      <c r="F189" s="17">
        <v>20</v>
      </c>
      <c r="G189" s="17">
        <v>0</v>
      </c>
      <c r="H189" s="17">
        <v>0</v>
      </c>
      <c r="I189" s="33">
        <v>48</v>
      </c>
      <c r="J189" s="68"/>
      <c r="K189" s="69">
        <f>I189</f>
        <v>48</v>
      </c>
    </row>
    <row r="190" s="4" customFormat="1" ht="24.75" spans="1:11">
      <c r="A190" s="17">
        <v>172</v>
      </c>
      <c r="B190" s="17" t="s">
        <v>18</v>
      </c>
      <c r="C190" s="17" t="s">
        <v>450</v>
      </c>
      <c r="D190" s="17" t="s">
        <v>451</v>
      </c>
      <c r="E190" s="17">
        <v>360</v>
      </c>
      <c r="F190" s="17">
        <v>1</v>
      </c>
      <c r="G190" s="17">
        <v>0</v>
      </c>
      <c r="H190" s="17">
        <v>0</v>
      </c>
      <c r="I190" s="33">
        <v>7.2</v>
      </c>
      <c r="J190" s="68"/>
      <c r="K190" s="69">
        <f>I190</f>
        <v>7.2</v>
      </c>
    </row>
    <row r="191" s="4" customFormat="1" ht="36" spans="1:11">
      <c r="A191" s="17">
        <v>173</v>
      </c>
      <c r="B191" s="17" t="s">
        <v>18</v>
      </c>
      <c r="C191" s="17" t="s">
        <v>452</v>
      </c>
      <c r="D191" s="17" t="s">
        <v>453</v>
      </c>
      <c r="E191" s="17">
        <v>1800</v>
      </c>
      <c r="F191" s="17">
        <v>5</v>
      </c>
      <c r="G191" s="17">
        <v>0</v>
      </c>
      <c r="H191" s="17">
        <v>0</v>
      </c>
      <c r="I191" s="33">
        <v>36</v>
      </c>
      <c r="J191" s="68"/>
      <c r="K191" s="69">
        <f>I191</f>
        <v>36</v>
      </c>
    </row>
    <row r="192" s="4" customFormat="1" ht="24.75" spans="1:11">
      <c r="A192" s="17">
        <v>174</v>
      </c>
      <c r="B192" s="17" t="s">
        <v>454</v>
      </c>
      <c r="C192" s="17" t="s">
        <v>455</v>
      </c>
      <c r="D192" s="17" t="s">
        <v>456</v>
      </c>
      <c r="E192" s="17">
        <v>3960</v>
      </c>
      <c r="F192" s="17">
        <v>33</v>
      </c>
      <c r="G192" s="17">
        <v>154</v>
      </c>
      <c r="H192" s="17">
        <v>22</v>
      </c>
      <c r="I192" s="33">
        <v>80.74</v>
      </c>
      <c r="J192" s="68"/>
      <c r="K192" s="69">
        <f>I192</f>
        <v>80.74</v>
      </c>
    </row>
    <row r="193" s="4" customFormat="1" ht="24" spans="1:11">
      <c r="A193" s="17">
        <v>175</v>
      </c>
      <c r="B193" s="17" t="s">
        <v>100</v>
      </c>
      <c r="C193" s="17" t="s">
        <v>457</v>
      </c>
      <c r="D193" s="17" t="s">
        <v>458</v>
      </c>
      <c r="E193" s="17">
        <v>1200</v>
      </c>
      <c r="F193" s="17">
        <v>20</v>
      </c>
      <c r="G193" s="17">
        <v>0</v>
      </c>
      <c r="H193" s="17">
        <v>0</v>
      </c>
      <c r="I193" s="33">
        <v>24</v>
      </c>
      <c r="J193" s="70" t="s">
        <v>103</v>
      </c>
      <c r="K193" s="69">
        <v>0</v>
      </c>
    </row>
    <row r="194" s="4" customFormat="1" ht="25.5" spans="1:11">
      <c r="A194" s="17">
        <v>176</v>
      </c>
      <c r="B194" s="17" t="s">
        <v>459</v>
      </c>
      <c r="C194" s="17" t="s">
        <v>460</v>
      </c>
      <c r="D194" s="17" t="s">
        <v>461</v>
      </c>
      <c r="E194" s="17">
        <v>360</v>
      </c>
      <c r="F194" s="17">
        <v>3</v>
      </c>
      <c r="G194" s="17">
        <v>112</v>
      </c>
      <c r="H194" s="17">
        <v>8</v>
      </c>
      <c r="I194" s="33">
        <v>8.32</v>
      </c>
      <c r="J194" s="68"/>
      <c r="K194" s="69">
        <f t="shared" ref="K194:K215" si="14">I194</f>
        <v>8.32</v>
      </c>
    </row>
    <row r="195" s="4" customFormat="1" spans="1:11">
      <c r="A195" s="17">
        <v>177</v>
      </c>
      <c r="B195" s="17" t="s">
        <v>152</v>
      </c>
      <c r="C195" s="17" t="s">
        <v>462</v>
      </c>
      <c r="D195" s="17" t="s">
        <v>463</v>
      </c>
      <c r="E195" s="17">
        <v>1800</v>
      </c>
      <c r="F195" s="17">
        <v>30</v>
      </c>
      <c r="G195" s="17">
        <v>0</v>
      </c>
      <c r="H195" s="17">
        <v>0</v>
      </c>
      <c r="I195" s="33">
        <v>36</v>
      </c>
      <c r="J195" s="68"/>
      <c r="K195" s="69">
        <f t="shared" si="14"/>
        <v>36</v>
      </c>
    </row>
    <row r="196" s="4" customFormat="1" spans="1:11">
      <c r="A196" s="17">
        <v>178</v>
      </c>
      <c r="B196" s="17" t="s">
        <v>152</v>
      </c>
      <c r="C196" s="17" t="s">
        <v>464</v>
      </c>
      <c r="D196" s="17" t="s">
        <v>463</v>
      </c>
      <c r="E196" s="17">
        <v>0</v>
      </c>
      <c r="F196" s="17">
        <v>0</v>
      </c>
      <c r="G196" s="17">
        <v>70</v>
      </c>
      <c r="H196" s="17">
        <v>10</v>
      </c>
      <c r="I196" s="33">
        <v>0.7</v>
      </c>
      <c r="J196" s="68"/>
      <c r="K196" s="69">
        <f t="shared" si="14"/>
        <v>0.7</v>
      </c>
    </row>
    <row r="197" s="4" customFormat="1" spans="1:11">
      <c r="A197" s="17">
        <v>179</v>
      </c>
      <c r="B197" s="17" t="s">
        <v>152</v>
      </c>
      <c r="C197" s="17" t="s">
        <v>465</v>
      </c>
      <c r="D197" s="17" t="s">
        <v>466</v>
      </c>
      <c r="E197" s="17">
        <v>2520</v>
      </c>
      <c r="F197" s="17">
        <v>42</v>
      </c>
      <c r="G197" s="17">
        <v>0</v>
      </c>
      <c r="H197" s="17">
        <v>0</v>
      </c>
      <c r="I197" s="33">
        <v>50.4</v>
      </c>
      <c r="J197" s="68"/>
      <c r="K197" s="69">
        <f t="shared" si="14"/>
        <v>50.4</v>
      </c>
    </row>
    <row r="198" s="4" customFormat="1" spans="1:11">
      <c r="A198" s="17">
        <v>180</v>
      </c>
      <c r="B198" s="17" t="s">
        <v>152</v>
      </c>
      <c r="C198" s="17" t="s">
        <v>467</v>
      </c>
      <c r="D198" s="17" t="s">
        <v>468</v>
      </c>
      <c r="E198" s="17">
        <v>0</v>
      </c>
      <c r="F198" s="17">
        <v>0</v>
      </c>
      <c r="G198" s="17">
        <v>189</v>
      </c>
      <c r="H198" s="17">
        <v>23</v>
      </c>
      <c r="I198" s="33">
        <v>1.89</v>
      </c>
      <c r="J198" s="68"/>
      <c r="K198" s="69">
        <f t="shared" si="14"/>
        <v>1.89</v>
      </c>
    </row>
    <row r="199" s="4" customFormat="1" spans="1:11">
      <c r="A199" s="17">
        <v>181</v>
      </c>
      <c r="B199" s="17" t="s">
        <v>152</v>
      </c>
      <c r="C199" s="17" t="s">
        <v>469</v>
      </c>
      <c r="D199" s="17" t="s">
        <v>468</v>
      </c>
      <c r="E199" s="17">
        <v>0</v>
      </c>
      <c r="F199" s="17">
        <v>0</v>
      </c>
      <c r="G199" s="17">
        <v>98</v>
      </c>
      <c r="H199" s="17">
        <v>14</v>
      </c>
      <c r="I199" s="33">
        <v>0.98</v>
      </c>
      <c r="J199" s="68"/>
      <c r="K199" s="69">
        <f t="shared" si="14"/>
        <v>0.98</v>
      </c>
    </row>
    <row r="200" s="4" customFormat="1" ht="24" spans="1:11">
      <c r="A200" s="17">
        <v>182</v>
      </c>
      <c r="B200" s="17" t="s">
        <v>152</v>
      </c>
      <c r="C200" s="17" t="s">
        <v>470</v>
      </c>
      <c r="D200" s="17" t="s">
        <v>471</v>
      </c>
      <c r="E200" s="17">
        <v>1200</v>
      </c>
      <c r="F200" s="17">
        <v>20</v>
      </c>
      <c r="G200" s="17">
        <v>84</v>
      </c>
      <c r="H200" s="17">
        <v>12</v>
      </c>
      <c r="I200" s="33">
        <v>24.84</v>
      </c>
      <c r="J200" s="68"/>
      <c r="K200" s="69">
        <f t="shared" si="14"/>
        <v>24.84</v>
      </c>
    </row>
    <row r="201" s="4" customFormat="1" spans="1:11">
      <c r="A201" s="17">
        <v>183</v>
      </c>
      <c r="B201" s="17" t="s">
        <v>152</v>
      </c>
      <c r="C201" s="17" t="s">
        <v>472</v>
      </c>
      <c r="D201" s="17" t="s">
        <v>473</v>
      </c>
      <c r="E201" s="17">
        <v>960</v>
      </c>
      <c r="F201" s="17">
        <v>16</v>
      </c>
      <c r="G201" s="17">
        <v>0</v>
      </c>
      <c r="H201" s="17">
        <v>0</v>
      </c>
      <c r="I201" s="33">
        <v>19.2</v>
      </c>
      <c r="J201" s="68"/>
      <c r="K201" s="69">
        <f t="shared" si="14"/>
        <v>19.2</v>
      </c>
    </row>
    <row r="202" s="4" customFormat="1" spans="1:11">
      <c r="A202" s="17">
        <v>184</v>
      </c>
      <c r="B202" s="17" t="s">
        <v>152</v>
      </c>
      <c r="C202" s="17" t="s">
        <v>474</v>
      </c>
      <c r="D202" s="17" t="s">
        <v>475</v>
      </c>
      <c r="E202" s="17">
        <v>120</v>
      </c>
      <c r="F202" s="17">
        <v>2</v>
      </c>
      <c r="G202" s="17">
        <v>35</v>
      </c>
      <c r="H202" s="17">
        <v>5</v>
      </c>
      <c r="I202" s="33">
        <v>2.75</v>
      </c>
      <c r="J202" s="68"/>
      <c r="K202" s="69">
        <f t="shared" si="14"/>
        <v>2.75</v>
      </c>
    </row>
    <row r="203" s="4" customFormat="1" spans="1:11">
      <c r="A203" s="17">
        <v>185</v>
      </c>
      <c r="B203" s="17" t="s">
        <v>152</v>
      </c>
      <c r="C203" s="17" t="s">
        <v>476</v>
      </c>
      <c r="D203" s="17" t="s">
        <v>477</v>
      </c>
      <c r="E203" s="17">
        <v>120</v>
      </c>
      <c r="F203" s="17">
        <v>2</v>
      </c>
      <c r="G203" s="17">
        <v>56</v>
      </c>
      <c r="H203" s="17">
        <v>8</v>
      </c>
      <c r="I203" s="33">
        <v>2.96</v>
      </c>
      <c r="J203" s="68"/>
      <c r="K203" s="69">
        <f t="shared" si="14"/>
        <v>2.96</v>
      </c>
    </row>
    <row r="204" s="4" customFormat="1" ht="24.75" spans="1:11">
      <c r="A204" s="17">
        <v>186</v>
      </c>
      <c r="B204" s="17" t="s">
        <v>42</v>
      </c>
      <c r="C204" s="17" t="s">
        <v>478</v>
      </c>
      <c r="D204" s="17" t="s">
        <v>479</v>
      </c>
      <c r="E204" s="17">
        <v>600</v>
      </c>
      <c r="F204" s="17">
        <v>10</v>
      </c>
      <c r="G204" s="17">
        <v>21</v>
      </c>
      <c r="H204" s="17">
        <v>3</v>
      </c>
      <c r="I204" s="33">
        <v>12.21</v>
      </c>
      <c r="J204" s="68"/>
      <c r="K204" s="69">
        <f t="shared" si="14"/>
        <v>12.21</v>
      </c>
    </row>
    <row r="205" s="4" customFormat="1" spans="1:11">
      <c r="A205" s="17">
        <v>187</v>
      </c>
      <c r="B205" s="17" t="s">
        <v>42</v>
      </c>
      <c r="C205" s="17" t="s">
        <v>480</v>
      </c>
      <c r="D205" s="17" t="s">
        <v>481</v>
      </c>
      <c r="E205" s="17">
        <v>1200</v>
      </c>
      <c r="F205" s="17">
        <v>19</v>
      </c>
      <c r="G205" s="17">
        <v>0</v>
      </c>
      <c r="H205" s="17">
        <v>0</v>
      </c>
      <c r="I205" s="33">
        <v>24</v>
      </c>
      <c r="J205" s="68"/>
      <c r="K205" s="69">
        <f t="shared" si="14"/>
        <v>24</v>
      </c>
    </row>
    <row r="206" s="4" customFormat="1" ht="24" spans="1:11">
      <c r="A206" s="17">
        <v>188</v>
      </c>
      <c r="B206" s="17" t="s">
        <v>42</v>
      </c>
      <c r="C206" s="17" t="s">
        <v>482</v>
      </c>
      <c r="D206" s="17" t="s">
        <v>483</v>
      </c>
      <c r="E206" s="17">
        <v>960</v>
      </c>
      <c r="F206" s="17">
        <v>18</v>
      </c>
      <c r="G206" s="17">
        <v>0</v>
      </c>
      <c r="H206" s="17">
        <v>0</v>
      </c>
      <c r="I206" s="33">
        <v>19.2</v>
      </c>
      <c r="J206" s="68"/>
      <c r="K206" s="69">
        <f t="shared" si="14"/>
        <v>19.2</v>
      </c>
    </row>
    <row r="207" s="4" customFormat="1" ht="24.75" spans="1:11">
      <c r="A207" s="17">
        <v>189</v>
      </c>
      <c r="B207" s="17" t="s">
        <v>42</v>
      </c>
      <c r="C207" s="17" t="s">
        <v>484</v>
      </c>
      <c r="D207" s="17" t="s">
        <v>485</v>
      </c>
      <c r="E207" s="17">
        <v>42</v>
      </c>
      <c r="F207" s="17">
        <v>7</v>
      </c>
      <c r="G207" s="17">
        <v>0</v>
      </c>
      <c r="H207" s="17">
        <v>0</v>
      </c>
      <c r="I207" s="33">
        <v>0.84</v>
      </c>
      <c r="J207" s="68"/>
      <c r="K207" s="69">
        <f t="shared" si="14"/>
        <v>0.84</v>
      </c>
    </row>
    <row r="208" s="4" customFormat="1" ht="24.75" spans="1:11">
      <c r="A208" s="17">
        <v>190</v>
      </c>
      <c r="B208" s="17" t="s">
        <v>42</v>
      </c>
      <c r="C208" s="17" t="s">
        <v>486</v>
      </c>
      <c r="D208" s="17" t="s">
        <v>487</v>
      </c>
      <c r="E208" s="17">
        <v>40</v>
      </c>
      <c r="F208" s="17">
        <v>12</v>
      </c>
      <c r="G208" s="17">
        <v>0</v>
      </c>
      <c r="H208" s="17">
        <v>0</v>
      </c>
      <c r="I208" s="33">
        <v>0.8</v>
      </c>
      <c r="J208" s="68"/>
      <c r="K208" s="69">
        <f t="shared" si="14"/>
        <v>0.8</v>
      </c>
    </row>
    <row r="209" s="4" customFormat="1" ht="24" spans="1:11">
      <c r="A209" s="17">
        <v>191</v>
      </c>
      <c r="B209" s="17" t="s">
        <v>42</v>
      </c>
      <c r="C209" s="17" t="s">
        <v>488</v>
      </c>
      <c r="D209" s="17" t="s">
        <v>489</v>
      </c>
      <c r="E209" s="17">
        <v>40</v>
      </c>
      <c r="F209" s="17">
        <v>12</v>
      </c>
      <c r="G209" s="17">
        <v>0</v>
      </c>
      <c r="H209" s="17">
        <v>0</v>
      </c>
      <c r="I209" s="33">
        <v>0.8</v>
      </c>
      <c r="J209" s="68"/>
      <c r="K209" s="69">
        <f t="shared" si="14"/>
        <v>0.8</v>
      </c>
    </row>
    <row r="210" s="4" customFormat="1" spans="1:11">
      <c r="A210" s="17">
        <v>192</v>
      </c>
      <c r="B210" s="17" t="s">
        <v>138</v>
      </c>
      <c r="C210" s="17" t="s">
        <v>490</v>
      </c>
      <c r="D210" s="17" t="s">
        <v>491</v>
      </c>
      <c r="E210" s="17">
        <v>1320</v>
      </c>
      <c r="F210" s="17">
        <v>11</v>
      </c>
      <c r="G210" s="17">
        <v>0</v>
      </c>
      <c r="H210" s="17">
        <v>0</v>
      </c>
      <c r="I210" s="33">
        <v>26.4</v>
      </c>
      <c r="J210" s="68"/>
      <c r="K210" s="69">
        <f t="shared" si="14"/>
        <v>26.4</v>
      </c>
    </row>
    <row r="211" s="4" customFormat="1" ht="24.75" spans="1:11">
      <c r="A211" s="17">
        <v>193</v>
      </c>
      <c r="B211" s="17" t="s">
        <v>492</v>
      </c>
      <c r="C211" s="17" t="s">
        <v>493</v>
      </c>
      <c r="D211" s="17" t="s">
        <v>494</v>
      </c>
      <c r="E211" s="17">
        <v>1900</v>
      </c>
      <c r="F211" s="17">
        <v>13</v>
      </c>
      <c r="G211" s="17">
        <v>56</v>
      </c>
      <c r="H211" s="17">
        <v>7</v>
      </c>
      <c r="I211" s="33">
        <v>38.56</v>
      </c>
      <c r="J211" s="68"/>
      <c r="K211" s="69">
        <f t="shared" si="14"/>
        <v>38.56</v>
      </c>
    </row>
    <row r="212" s="4" customFormat="1" ht="31" customHeight="1" spans="1:11">
      <c r="A212" s="53" t="s">
        <v>495</v>
      </c>
      <c r="B212" s="54"/>
      <c r="C212" s="54"/>
      <c r="D212" s="55"/>
      <c r="E212" s="55"/>
      <c r="F212" s="55"/>
      <c r="G212" s="55"/>
      <c r="H212" s="55"/>
      <c r="I212" s="65">
        <f>SUM(I213,I223,I229,I233,I235,I237,I241,I2515,I246)</f>
        <v>605.25</v>
      </c>
      <c r="J212" s="65"/>
      <c r="K212" s="65">
        <f>SUM(K213,K223,K229,K233,K235,K237,K241,K2515,K246)</f>
        <v>593.25</v>
      </c>
    </row>
    <row r="213" s="4" customFormat="1" ht="28" customHeight="1" spans="1:11">
      <c r="A213" s="56" t="s">
        <v>496</v>
      </c>
      <c r="B213" s="57"/>
      <c r="C213" s="58"/>
      <c r="D213" s="58"/>
      <c r="E213" s="58"/>
      <c r="F213" s="58"/>
      <c r="G213" s="58"/>
      <c r="H213" s="58"/>
      <c r="I213" s="66">
        <f>SUM(I214:I222)</f>
        <v>244.4</v>
      </c>
      <c r="J213" s="67"/>
      <c r="K213" s="66">
        <f>SUM(K214:K222)</f>
        <v>232.4</v>
      </c>
    </row>
    <row r="214" s="4" customFormat="1" ht="36" spans="1:11">
      <c r="A214" s="17">
        <v>1</v>
      </c>
      <c r="B214" s="17" t="s">
        <v>497</v>
      </c>
      <c r="C214" s="17" t="s">
        <v>498</v>
      </c>
      <c r="D214" s="17" t="s">
        <v>499</v>
      </c>
      <c r="E214" s="17">
        <v>960</v>
      </c>
      <c r="F214" s="17">
        <v>16</v>
      </c>
      <c r="G214" s="17"/>
      <c r="H214" s="17"/>
      <c r="I214" s="33">
        <v>19.2</v>
      </c>
      <c r="J214" s="70"/>
      <c r="K214" s="69">
        <f t="shared" ref="K214:K221" si="15">I214</f>
        <v>19.2</v>
      </c>
    </row>
    <row r="215" s="4" customFormat="1" ht="36" spans="1:11">
      <c r="A215" s="17">
        <v>2</v>
      </c>
      <c r="B215" s="17" t="s">
        <v>497</v>
      </c>
      <c r="C215" s="17" t="s">
        <v>500</v>
      </c>
      <c r="D215" s="17" t="s">
        <v>501</v>
      </c>
      <c r="E215" s="17">
        <v>960</v>
      </c>
      <c r="F215" s="17">
        <v>16</v>
      </c>
      <c r="G215" s="17"/>
      <c r="H215" s="17"/>
      <c r="I215" s="33">
        <v>19.2</v>
      </c>
      <c r="J215" s="70"/>
      <c r="K215" s="69">
        <f t="shared" si="15"/>
        <v>19.2</v>
      </c>
    </row>
    <row r="216" s="4" customFormat="1" ht="24" spans="1:11">
      <c r="A216" s="17">
        <v>3</v>
      </c>
      <c r="B216" s="17" t="s">
        <v>497</v>
      </c>
      <c r="C216" s="17" t="s">
        <v>502</v>
      </c>
      <c r="D216" s="17" t="s">
        <v>503</v>
      </c>
      <c r="E216" s="17">
        <v>720</v>
      </c>
      <c r="F216" s="17">
        <v>12</v>
      </c>
      <c r="G216" s="17"/>
      <c r="H216" s="17"/>
      <c r="I216" s="33">
        <v>14.4</v>
      </c>
      <c r="J216" s="70"/>
      <c r="K216" s="69">
        <f t="shared" si="15"/>
        <v>14.4</v>
      </c>
    </row>
    <row r="217" s="4" customFormat="1" ht="36" spans="1:11">
      <c r="A217" s="17">
        <v>4</v>
      </c>
      <c r="B217" s="17" t="s">
        <v>497</v>
      </c>
      <c r="C217" s="17" t="s">
        <v>504</v>
      </c>
      <c r="D217" s="17" t="s">
        <v>505</v>
      </c>
      <c r="E217" s="17">
        <v>480</v>
      </c>
      <c r="F217" s="17">
        <v>10</v>
      </c>
      <c r="G217" s="17"/>
      <c r="H217" s="17"/>
      <c r="I217" s="33">
        <v>9.6</v>
      </c>
      <c r="J217" s="70"/>
      <c r="K217" s="69">
        <f t="shared" si="15"/>
        <v>9.6</v>
      </c>
    </row>
    <row r="218" s="4" customFormat="1" ht="24" spans="1:11">
      <c r="A218" s="17">
        <v>5</v>
      </c>
      <c r="B218" s="17" t="s">
        <v>497</v>
      </c>
      <c r="C218" s="17" t="s">
        <v>506</v>
      </c>
      <c r="D218" s="17" t="s">
        <v>505</v>
      </c>
      <c r="E218" s="17">
        <v>480</v>
      </c>
      <c r="F218" s="17">
        <v>7</v>
      </c>
      <c r="G218" s="17"/>
      <c r="H218" s="17"/>
      <c r="I218" s="33">
        <v>9.6</v>
      </c>
      <c r="J218" s="70"/>
      <c r="K218" s="69">
        <f t="shared" si="15"/>
        <v>9.6</v>
      </c>
    </row>
    <row r="219" s="4" customFormat="1" ht="24.75" spans="1:11">
      <c r="A219" s="17">
        <v>6</v>
      </c>
      <c r="B219" s="17" t="s">
        <v>507</v>
      </c>
      <c r="C219" s="17" t="s">
        <v>508</v>
      </c>
      <c r="D219" s="17" t="s">
        <v>509</v>
      </c>
      <c r="E219" s="17">
        <v>2400</v>
      </c>
      <c r="F219" s="17">
        <v>40</v>
      </c>
      <c r="G219" s="17"/>
      <c r="H219" s="17"/>
      <c r="I219" s="33">
        <v>48</v>
      </c>
      <c r="J219" s="70"/>
      <c r="K219" s="69">
        <f t="shared" si="15"/>
        <v>48</v>
      </c>
    </row>
    <row r="220" s="4" customFormat="1" ht="36" spans="1:11">
      <c r="A220" s="17">
        <v>7</v>
      </c>
      <c r="B220" s="17" t="s">
        <v>510</v>
      </c>
      <c r="C220" s="17" t="s">
        <v>511</v>
      </c>
      <c r="D220" s="17" t="s">
        <v>512</v>
      </c>
      <c r="E220" s="17">
        <v>720</v>
      </c>
      <c r="F220" s="17">
        <v>10</v>
      </c>
      <c r="G220" s="17"/>
      <c r="H220" s="17"/>
      <c r="I220" s="33">
        <v>14.4</v>
      </c>
      <c r="J220" s="70"/>
      <c r="K220" s="69">
        <f t="shared" si="15"/>
        <v>14.4</v>
      </c>
    </row>
    <row r="221" s="4" customFormat="1" ht="36" spans="1:11">
      <c r="A221" s="17">
        <v>8</v>
      </c>
      <c r="B221" s="17" t="s">
        <v>510</v>
      </c>
      <c r="C221" s="17" t="s">
        <v>513</v>
      </c>
      <c r="D221" s="17" t="s">
        <v>514</v>
      </c>
      <c r="E221" s="17">
        <v>540</v>
      </c>
      <c r="F221" s="17">
        <v>7</v>
      </c>
      <c r="G221" s="17"/>
      <c r="H221" s="17"/>
      <c r="I221" s="33">
        <v>10.8</v>
      </c>
      <c r="J221" s="70"/>
      <c r="K221" s="69">
        <f t="shared" si="15"/>
        <v>10.8</v>
      </c>
    </row>
    <row r="222" s="4" customFormat="1" ht="37.5" spans="1:11">
      <c r="A222" s="17">
        <v>9</v>
      </c>
      <c r="B222" s="17" t="s">
        <v>515</v>
      </c>
      <c r="C222" s="17" t="s">
        <v>516</v>
      </c>
      <c r="D222" s="17" t="s">
        <v>517</v>
      </c>
      <c r="E222" s="17">
        <v>4960</v>
      </c>
      <c r="F222" s="17">
        <v>62</v>
      </c>
      <c r="G222" s="17"/>
      <c r="H222" s="17"/>
      <c r="I222" s="33">
        <v>99.2</v>
      </c>
      <c r="J222" s="70" t="s">
        <v>518</v>
      </c>
      <c r="K222" s="69">
        <f>(16*160+15*120)*0.02</f>
        <v>87.2</v>
      </c>
    </row>
    <row r="223" s="4" customFormat="1" ht="28" customHeight="1" spans="1:11">
      <c r="A223" s="56" t="s">
        <v>519</v>
      </c>
      <c r="B223" s="57"/>
      <c r="C223" s="58"/>
      <c r="D223" s="58"/>
      <c r="E223" s="58"/>
      <c r="F223" s="58"/>
      <c r="G223" s="58"/>
      <c r="H223" s="58"/>
      <c r="I223" s="66">
        <f>SUM(I224:I228)</f>
        <v>68.18</v>
      </c>
      <c r="J223" s="67"/>
      <c r="K223" s="66">
        <f>SUM(K224:K228)</f>
        <v>68.18</v>
      </c>
    </row>
    <row r="224" s="4" customFormat="1" ht="24.75" spans="1:11">
      <c r="A224" s="17">
        <v>10</v>
      </c>
      <c r="B224" s="17" t="s">
        <v>520</v>
      </c>
      <c r="C224" s="17" t="s">
        <v>521</v>
      </c>
      <c r="D224" s="17" t="s">
        <v>522</v>
      </c>
      <c r="E224" s="17">
        <v>600</v>
      </c>
      <c r="F224" s="17">
        <v>10</v>
      </c>
      <c r="G224" s="17">
        <v>35</v>
      </c>
      <c r="H224" s="17">
        <v>5</v>
      </c>
      <c r="I224" s="33">
        <v>12.35</v>
      </c>
      <c r="J224" s="70"/>
      <c r="K224" s="69">
        <f>I224</f>
        <v>12.35</v>
      </c>
    </row>
    <row r="225" s="4" customFormat="1" ht="24.75" spans="1:11">
      <c r="A225" s="17">
        <v>11</v>
      </c>
      <c r="B225" s="17" t="s">
        <v>520</v>
      </c>
      <c r="C225" s="17" t="s">
        <v>523</v>
      </c>
      <c r="D225" s="17" t="s">
        <v>524</v>
      </c>
      <c r="E225" s="17">
        <v>240</v>
      </c>
      <c r="F225" s="17">
        <v>4</v>
      </c>
      <c r="G225" s="17">
        <v>7</v>
      </c>
      <c r="H225" s="17">
        <v>1</v>
      </c>
      <c r="I225" s="33">
        <v>4.87</v>
      </c>
      <c r="J225" s="70"/>
      <c r="K225" s="69">
        <f>I225</f>
        <v>4.87</v>
      </c>
    </row>
    <row r="226" s="4" customFormat="1" ht="24.75" spans="1:11">
      <c r="A226" s="17">
        <v>12</v>
      </c>
      <c r="B226" s="17" t="s">
        <v>520</v>
      </c>
      <c r="C226" s="17" t="s">
        <v>525</v>
      </c>
      <c r="D226" s="17" t="s">
        <v>526</v>
      </c>
      <c r="E226" s="17">
        <v>240</v>
      </c>
      <c r="F226" s="17">
        <v>4</v>
      </c>
      <c r="G226" s="17">
        <v>14</v>
      </c>
      <c r="H226" s="17">
        <v>2</v>
      </c>
      <c r="I226" s="33">
        <v>4.94</v>
      </c>
      <c r="J226" s="70"/>
      <c r="K226" s="69">
        <f>I226</f>
        <v>4.94</v>
      </c>
    </row>
    <row r="227" s="4" customFormat="1" ht="24.75" spans="1:11">
      <c r="A227" s="17">
        <v>13</v>
      </c>
      <c r="B227" s="17" t="s">
        <v>520</v>
      </c>
      <c r="C227" s="17" t="s">
        <v>527</v>
      </c>
      <c r="D227" s="17" t="s">
        <v>528</v>
      </c>
      <c r="E227" s="17">
        <v>1320</v>
      </c>
      <c r="F227" s="17">
        <v>20</v>
      </c>
      <c r="G227" s="17">
        <v>14</v>
      </c>
      <c r="H227" s="17">
        <v>2</v>
      </c>
      <c r="I227" s="33">
        <v>26.54</v>
      </c>
      <c r="J227" s="70"/>
      <c r="K227" s="69">
        <f>I227</f>
        <v>26.54</v>
      </c>
    </row>
    <row r="228" s="4" customFormat="1" ht="24.75" spans="1:11">
      <c r="A228" s="17">
        <v>14</v>
      </c>
      <c r="B228" s="17" t="s">
        <v>529</v>
      </c>
      <c r="C228" s="17" t="s">
        <v>530</v>
      </c>
      <c r="D228" s="17" t="s">
        <v>531</v>
      </c>
      <c r="E228" s="17">
        <v>960</v>
      </c>
      <c r="F228" s="17">
        <v>12</v>
      </c>
      <c r="G228" s="17">
        <v>28</v>
      </c>
      <c r="H228" s="17">
        <v>4</v>
      </c>
      <c r="I228" s="33">
        <v>19.48</v>
      </c>
      <c r="J228" s="70"/>
      <c r="K228" s="69">
        <f>I228</f>
        <v>19.48</v>
      </c>
    </row>
    <row r="229" s="4" customFormat="1" ht="28" customHeight="1" spans="1:11">
      <c r="A229" s="56" t="s">
        <v>532</v>
      </c>
      <c r="B229" s="57"/>
      <c r="C229" s="58"/>
      <c r="D229" s="58"/>
      <c r="E229" s="58"/>
      <c r="F229" s="58"/>
      <c r="G229" s="58"/>
      <c r="H229" s="58"/>
      <c r="I229" s="66">
        <f>SUM(I230:I232)</f>
        <v>68.8</v>
      </c>
      <c r="J229" s="67"/>
      <c r="K229" s="66">
        <f>SUM(K230:K232)</f>
        <v>68.8</v>
      </c>
    </row>
    <row r="230" s="4" customFormat="1" ht="24" spans="1:11">
      <c r="A230" s="17">
        <v>15</v>
      </c>
      <c r="B230" s="17" t="s">
        <v>533</v>
      </c>
      <c r="C230" s="17" t="s">
        <v>534</v>
      </c>
      <c r="D230" s="17" t="s">
        <v>535</v>
      </c>
      <c r="E230" s="17">
        <v>960</v>
      </c>
      <c r="F230" s="17">
        <v>18</v>
      </c>
      <c r="G230" s="17"/>
      <c r="H230" s="17"/>
      <c r="I230" s="33">
        <v>19.2</v>
      </c>
      <c r="J230" s="70"/>
      <c r="K230" s="69">
        <f>I230</f>
        <v>19.2</v>
      </c>
    </row>
    <row r="231" s="4" customFormat="1" ht="24" spans="1:11">
      <c r="A231" s="17">
        <v>16</v>
      </c>
      <c r="B231" s="17" t="s">
        <v>536</v>
      </c>
      <c r="C231" s="17" t="s">
        <v>537</v>
      </c>
      <c r="D231" s="17" t="s">
        <v>538</v>
      </c>
      <c r="E231" s="17">
        <v>1200</v>
      </c>
      <c r="F231" s="17">
        <v>20</v>
      </c>
      <c r="G231" s="17"/>
      <c r="H231" s="17"/>
      <c r="I231" s="33">
        <v>24</v>
      </c>
      <c r="J231" s="70"/>
      <c r="K231" s="69">
        <f>I231</f>
        <v>24</v>
      </c>
    </row>
    <row r="232" s="4" customFormat="1" ht="24" spans="1:11">
      <c r="A232" s="17">
        <v>17</v>
      </c>
      <c r="B232" s="17" t="s">
        <v>539</v>
      </c>
      <c r="C232" s="17" t="s">
        <v>540</v>
      </c>
      <c r="D232" s="17" t="s">
        <v>541</v>
      </c>
      <c r="E232" s="17">
        <v>1280</v>
      </c>
      <c r="F232" s="17">
        <v>20</v>
      </c>
      <c r="G232" s="17"/>
      <c r="H232" s="17"/>
      <c r="I232" s="33">
        <v>25.6</v>
      </c>
      <c r="J232" s="70"/>
      <c r="K232" s="69">
        <f>I232</f>
        <v>25.6</v>
      </c>
    </row>
    <row r="233" s="4" customFormat="1" ht="28" customHeight="1" spans="1:11">
      <c r="A233" s="56" t="s">
        <v>542</v>
      </c>
      <c r="B233" s="57"/>
      <c r="C233" s="58"/>
      <c r="D233" s="58"/>
      <c r="E233" s="58"/>
      <c r="F233" s="58"/>
      <c r="G233" s="58"/>
      <c r="H233" s="58"/>
      <c r="I233" s="66">
        <f>I234</f>
        <v>32</v>
      </c>
      <c r="J233" s="67"/>
      <c r="K233" s="66">
        <f>K234</f>
        <v>32</v>
      </c>
    </row>
    <row r="234" s="4" customFormat="1" spans="1:11">
      <c r="A234" s="17">
        <v>18</v>
      </c>
      <c r="B234" s="17" t="s">
        <v>543</v>
      </c>
      <c r="C234" s="17" t="s">
        <v>544</v>
      </c>
      <c r="D234" s="17" t="s">
        <v>545</v>
      </c>
      <c r="E234" s="17">
        <v>1600</v>
      </c>
      <c r="F234" s="17">
        <v>20</v>
      </c>
      <c r="G234" s="17"/>
      <c r="H234" s="17"/>
      <c r="I234" s="33">
        <v>32</v>
      </c>
      <c r="J234" s="70"/>
      <c r="K234" s="69">
        <f>I234</f>
        <v>32</v>
      </c>
    </row>
    <row r="235" s="4" customFormat="1" ht="28" customHeight="1" spans="1:11">
      <c r="A235" s="56" t="s">
        <v>546</v>
      </c>
      <c r="B235" s="57"/>
      <c r="C235" s="58"/>
      <c r="D235" s="58"/>
      <c r="E235" s="58"/>
      <c r="F235" s="58"/>
      <c r="G235" s="58"/>
      <c r="H235" s="58"/>
      <c r="I235" s="66">
        <f>I236</f>
        <v>16</v>
      </c>
      <c r="J235" s="67"/>
      <c r="K235" s="66">
        <f>K236</f>
        <v>16</v>
      </c>
    </row>
    <row r="236" s="4" customFormat="1" ht="24" spans="1:11">
      <c r="A236" s="17">
        <v>19</v>
      </c>
      <c r="B236" s="17" t="s">
        <v>547</v>
      </c>
      <c r="C236" s="17" t="s">
        <v>548</v>
      </c>
      <c r="D236" s="17" t="s">
        <v>549</v>
      </c>
      <c r="E236" s="17">
        <v>800</v>
      </c>
      <c r="F236" s="17">
        <v>20</v>
      </c>
      <c r="G236" s="17"/>
      <c r="H236" s="17"/>
      <c r="I236" s="33">
        <v>16</v>
      </c>
      <c r="J236" s="70"/>
      <c r="K236" s="69">
        <f>I236</f>
        <v>16</v>
      </c>
    </row>
    <row r="237" s="4" customFormat="1" ht="28" customHeight="1" spans="1:11">
      <c r="A237" s="56" t="s">
        <v>550</v>
      </c>
      <c r="B237" s="57"/>
      <c r="C237" s="58"/>
      <c r="D237" s="58"/>
      <c r="E237" s="58"/>
      <c r="F237" s="58"/>
      <c r="G237" s="58"/>
      <c r="H237" s="58"/>
      <c r="I237" s="66">
        <f>SUM(I238:I240)</f>
        <v>40</v>
      </c>
      <c r="J237" s="67"/>
      <c r="K237" s="66">
        <f>SUM(K238:K240)</f>
        <v>40</v>
      </c>
    </row>
    <row r="238" s="4" customFormat="1" ht="24.75" spans="1:11">
      <c r="A238" s="17">
        <v>20</v>
      </c>
      <c r="B238" s="17" t="s">
        <v>551</v>
      </c>
      <c r="C238" s="17" t="s">
        <v>552</v>
      </c>
      <c r="D238" s="17" t="s">
        <v>553</v>
      </c>
      <c r="E238" s="17">
        <v>480</v>
      </c>
      <c r="F238" s="17">
        <v>8</v>
      </c>
      <c r="G238" s="17"/>
      <c r="H238" s="17"/>
      <c r="I238" s="33">
        <v>9.6</v>
      </c>
      <c r="J238" s="70"/>
      <c r="K238" s="69">
        <f>I238</f>
        <v>9.6</v>
      </c>
    </row>
    <row r="239" s="4" customFormat="1" ht="24.75" spans="1:11">
      <c r="A239" s="17">
        <v>21</v>
      </c>
      <c r="B239" s="17" t="s">
        <v>554</v>
      </c>
      <c r="C239" s="17" t="s">
        <v>554</v>
      </c>
      <c r="D239" s="17" t="s">
        <v>555</v>
      </c>
      <c r="E239" s="17">
        <v>720</v>
      </c>
      <c r="F239" s="17">
        <v>8</v>
      </c>
      <c r="G239" s="17"/>
      <c r="H239" s="17"/>
      <c r="I239" s="33">
        <v>14.4</v>
      </c>
      <c r="J239" s="70"/>
      <c r="K239" s="69">
        <f>I239</f>
        <v>14.4</v>
      </c>
    </row>
    <row r="240" s="4" customFormat="1" ht="24" spans="1:11">
      <c r="A240" s="17">
        <v>22</v>
      </c>
      <c r="B240" s="17" t="s">
        <v>556</v>
      </c>
      <c r="C240" s="17" t="s">
        <v>557</v>
      </c>
      <c r="D240" s="17" t="s">
        <v>558</v>
      </c>
      <c r="E240" s="17">
        <v>800</v>
      </c>
      <c r="F240" s="17">
        <v>18</v>
      </c>
      <c r="G240" s="17"/>
      <c r="H240" s="17"/>
      <c r="I240" s="33">
        <v>16</v>
      </c>
      <c r="J240" s="70"/>
      <c r="K240" s="69">
        <f>I240</f>
        <v>16</v>
      </c>
    </row>
    <row r="241" s="4" customFormat="1" ht="28" customHeight="1" spans="1:11">
      <c r="A241" s="56" t="s">
        <v>559</v>
      </c>
      <c r="B241" s="57"/>
      <c r="C241" s="58"/>
      <c r="D241" s="58"/>
      <c r="E241" s="58"/>
      <c r="F241" s="58"/>
      <c r="G241" s="58"/>
      <c r="H241" s="58"/>
      <c r="I241" s="66">
        <f>SUM(I242:I245)</f>
        <v>85.47</v>
      </c>
      <c r="J241" s="67"/>
      <c r="K241" s="66">
        <f>SUM(K242:K245)</f>
        <v>85.47</v>
      </c>
    </row>
    <row r="242" s="4" customFormat="1" ht="24" spans="1:11">
      <c r="A242" s="17">
        <v>23</v>
      </c>
      <c r="B242" s="17" t="s">
        <v>560</v>
      </c>
      <c r="C242" s="17" t="s">
        <v>561</v>
      </c>
      <c r="D242" s="17" t="s">
        <v>562</v>
      </c>
      <c r="E242" s="17">
        <v>1280</v>
      </c>
      <c r="F242" s="17">
        <v>16</v>
      </c>
      <c r="G242" s="17"/>
      <c r="H242" s="17"/>
      <c r="I242" s="33">
        <v>25.6</v>
      </c>
      <c r="J242" s="70"/>
      <c r="K242" s="69">
        <f>I242</f>
        <v>25.6</v>
      </c>
    </row>
    <row r="243" s="4" customFormat="1" ht="36" spans="1:11">
      <c r="A243" s="17">
        <v>24</v>
      </c>
      <c r="B243" s="70" t="s">
        <v>563</v>
      </c>
      <c r="C243" s="17" t="s">
        <v>564</v>
      </c>
      <c r="D243" s="17" t="s">
        <v>565</v>
      </c>
      <c r="E243" s="17">
        <v>1320</v>
      </c>
      <c r="F243" s="17">
        <v>22</v>
      </c>
      <c r="G243" s="17">
        <v>126</v>
      </c>
      <c r="H243" s="17">
        <v>3</v>
      </c>
      <c r="I243" s="33">
        <v>27.66</v>
      </c>
      <c r="J243" s="70"/>
      <c r="K243" s="69">
        <f>I243</f>
        <v>27.66</v>
      </c>
    </row>
    <row r="244" s="4" customFormat="1" ht="24" spans="1:11">
      <c r="A244" s="17">
        <v>25</v>
      </c>
      <c r="B244" s="17" t="s">
        <v>566</v>
      </c>
      <c r="C244" s="17" t="s">
        <v>567</v>
      </c>
      <c r="D244" s="17" t="s">
        <v>568</v>
      </c>
      <c r="E244" s="17">
        <v>1360</v>
      </c>
      <c r="F244" s="17">
        <v>20</v>
      </c>
      <c r="G244" s="17">
        <v>21</v>
      </c>
      <c r="H244" s="17">
        <v>3</v>
      </c>
      <c r="I244" s="33">
        <v>27.41</v>
      </c>
      <c r="J244" s="70"/>
      <c r="K244" s="69">
        <f>I244</f>
        <v>27.41</v>
      </c>
    </row>
    <row r="245" s="4" customFormat="1" ht="24" spans="1:11">
      <c r="A245" s="17">
        <v>26</v>
      </c>
      <c r="B245" s="17" t="s">
        <v>569</v>
      </c>
      <c r="C245" s="17" t="s">
        <v>570</v>
      </c>
      <c r="D245" s="17" t="s">
        <v>571</v>
      </c>
      <c r="E245" s="17">
        <v>240</v>
      </c>
      <c r="F245" s="17">
        <v>4</v>
      </c>
      <c r="G245" s="17"/>
      <c r="H245" s="17"/>
      <c r="I245" s="33">
        <v>4.8</v>
      </c>
      <c r="J245" s="70"/>
      <c r="K245" s="69">
        <f>I245</f>
        <v>4.8</v>
      </c>
    </row>
    <row r="246" s="4" customFormat="1" ht="28" customHeight="1" spans="1:11">
      <c r="A246" s="56" t="s">
        <v>572</v>
      </c>
      <c r="B246" s="57"/>
      <c r="C246" s="58"/>
      <c r="D246" s="58"/>
      <c r="E246" s="58"/>
      <c r="F246" s="58"/>
      <c r="G246" s="58"/>
      <c r="H246" s="58"/>
      <c r="I246" s="66">
        <f>SUM(I247:I248)</f>
        <v>50.4</v>
      </c>
      <c r="J246" s="67"/>
      <c r="K246" s="66">
        <f>SUM(K247:K248)</f>
        <v>50.4</v>
      </c>
    </row>
    <row r="247" s="4" customFormat="1" ht="24" spans="1:11">
      <c r="A247" s="17">
        <v>27</v>
      </c>
      <c r="B247" s="17" t="s">
        <v>573</v>
      </c>
      <c r="C247" s="17" t="s">
        <v>574</v>
      </c>
      <c r="D247" s="17" t="s">
        <v>575</v>
      </c>
      <c r="E247" s="17">
        <v>1600</v>
      </c>
      <c r="F247" s="17">
        <v>22</v>
      </c>
      <c r="G247" s="17"/>
      <c r="H247" s="17"/>
      <c r="I247" s="33">
        <v>32</v>
      </c>
      <c r="J247" s="70"/>
      <c r="K247" s="69">
        <f>I247</f>
        <v>32</v>
      </c>
    </row>
    <row r="248" s="4" customFormat="1" ht="24" spans="1:11">
      <c r="A248" s="17">
        <v>28</v>
      </c>
      <c r="B248" s="17" t="s">
        <v>576</v>
      </c>
      <c r="C248" s="17" t="s">
        <v>577</v>
      </c>
      <c r="D248" s="17" t="s">
        <v>578</v>
      </c>
      <c r="E248" s="17">
        <v>920</v>
      </c>
      <c r="F248" s="17">
        <v>14</v>
      </c>
      <c r="G248" s="17"/>
      <c r="H248" s="17"/>
      <c r="I248" s="33">
        <v>18.4</v>
      </c>
      <c r="J248" s="70"/>
      <c r="K248" s="69">
        <f>I248</f>
        <v>18.4</v>
      </c>
    </row>
    <row r="249" s="4" customFormat="1" ht="31" customHeight="1" spans="1:11">
      <c r="A249" s="53" t="s">
        <v>579</v>
      </c>
      <c r="B249" s="54"/>
      <c r="C249" s="54"/>
      <c r="D249" s="55"/>
      <c r="E249" s="55"/>
      <c r="F249" s="55"/>
      <c r="G249" s="55"/>
      <c r="H249" s="55"/>
      <c r="I249" s="65">
        <f>SUM(I250,I252,I254,I256,I260,I262,I264,I276,I279,I281,I283,I285,I288,)</f>
        <v>486.16</v>
      </c>
      <c r="J249" s="65"/>
      <c r="K249" s="65">
        <f>SUM(K250,K252,K254,K256,K260,K262,K264,K276,K279,K281,K283,K285,K288,)</f>
        <v>352.21</v>
      </c>
    </row>
    <row r="250" s="4" customFormat="1" ht="28" customHeight="1" spans="1:11">
      <c r="A250" s="56" t="s">
        <v>580</v>
      </c>
      <c r="B250" s="57"/>
      <c r="C250" s="58"/>
      <c r="D250" s="58"/>
      <c r="E250" s="58"/>
      <c r="F250" s="58"/>
      <c r="G250" s="58"/>
      <c r="H250" s="58"/>
      <c r="I250" s="66">
        <f t="shared" ref="I250:I254" si="16">I251</f>
        <v>12</v>
      </c>
      <c r="J250" s="67"/>
      <c r="K250" s="66">
        <f t="shared" ref="K250:K254" si="17">K251</f>
        <v>12</v>
      </c>
    </row>
    <row r="251" s="4" customFormat="1" ht="24" spans="1:11">
      <c r="A251" s="17">
        <v>1</v>
      </c>
      <c r="B251" s="17" t="s">
        <v>581</v>
      </c>
      <c r="C251" s="59" t="s">
        <v>582</v>
      </c>
      <c r="D251" s="17" t="s">
        <v>583</v>
      </c>
      <c r="E251" s="17">
        <v>600</v>
      </c>
      <c r="F251" s="17">
        <v>10</v>
      </c>
      <c r="G251" s="17"/>
      <c r="H251" s="17"/>
      <c r="I251" s="33">
        <v>12</v>
      </c>
      <c r="J251" s="70"/>
      <c r="K251" s="69">
        <f>I251</f>
        <v>12</v>
      </c>
    </row>
    <row r="252" s="4" customFormat="1" ht="28" customHeight="1" spans="1:11">
      <c r="A252" s="56" t="s">
        <v>584</v>
      </c>
      <c r="B252" s="57"/>
      <c r="C252" s="58"/>
      <c r="D252" s="58"/>
      <c r="E252" s="58"/>
      <c r="F252" s="58"/>
      <c r="G252" s="58"/>
      <c r="H252" s="58"/>
      <c r="I252" s="66">
        <f t="shared" si="16"/>
        <v>14.4</v>
      </c>
      <c r="J252" s="67"/>
      <c r="K252" s="66">
        <f t="shared" si="17"/>
        <v>14.4</v>
      </c>
    </row>
    <row r="253" s="4" customFormat="1" ht="24" spans="1:11">
      <c r="A253" s="61">
        <v>2</v>
      </c>
      <c r="B253" s="17" t="s">
        <v>409</v>
      </c>
      <c r="C253" s="19" t="s">
        <v>585</v>
      </c>
      <c r="D253" s="86" t="s">
        <v>586</v>
      </c>
      <c r="E253" s="17">
        <v>720</v>
      </c>
      <c r="F253" s="17">
        <v>12</v>
      </c>
      <c r="G253" s="17"/>
      <c r="H253" s="17"/>
      <c r="I253" s="33">
        <v>14.4</v>
      </c>
      <c r="J253" s="68"/>
      <c r="K253" s="69">
        <f>I253</f>
        <v>14.4</v>
      </c>
    </row>
    <row r="254" s="4" customFormat="1" ht="28" customHeight="1" spans="1:11">
      <c r="A254" s="56" t="s">
        <v>587</v>
      </c>
      <c r="B254" s="57"/>
      <c r="C254" s="58"/>
      <c r="D254" s="58"/>
      <c r="E254" s="58"/>
      <c r="F254" s="58"/>
      <c r="G254" s="58"/>
      <c r="H254" s="58"/>
      <c r="I254" s="66">
        <f t="shared" si="16"/>
        <v>12</v>
      </c>
      <c r="J254" s="67"/>
      <c r="K254" s="66">
        <f t="shared" si="17"/>
        <v>12</v>
      </c>
    </row>
    <row r="255" s="4" customFormat="1" ht="24" spans="1:11">
      <c r="A255" s="61">
        <v>3</v>
      </c>
      <c r="B255" s="17" t="s">
        <v>588</v>
      </c>
      <c r="C255" s="17" t="s">
        <v>589</v>
      </c>
      <c r="D255" s="17" t="s">
        <v>590</v>
      </c>
      <c r="E255" s="17">
        <v>600</v>
      </c>
      <c r="F255" s="17">
        <v>10</v>
      </c>
      <c r="G255" s="17">
        <v>0</v>
      </c>
      <c r="H255" s="17">
        <v>0</v>
      </c>
      <c r="I255" s="33">
        <v>12</v>
      </c>
      <c r="J255" s="70"/>
      <c r="K255" s="69">
        <f>I255</f>
        <v>12</v>
      </c>
    </row>
    <row r="256" s="4" customFormat="1" ht="28" customHeight="1" spans="1:11">
      <c r="A256" s="56" t="s">
        <v>591</v>
      </c>
      <c r="B256" s="57"/>
      <c r="C256" s="58"/>
      <c r="D256" s="58"/>
      <c r="E256" s="58"/>
      <c r="F256" s="58"/>
      <c r="G256" s="58"/>
      <c r="H256" s="58"/>
      <c r="I256" s="66">
        <f>SUM(I257:I259)</f>
        <v>47.93</v>
      </c>
      <c r="J256" s="67"/>
      <c r="K256" s="66">
        <f>SUM(K257:K259)</f>
        <v>0</v>
      </c>
    </row>
    <row r="257" s="4" customFormat="1" ht="24" spans="1:11">
      <c r="A257" s="61">
        <v>4</v>
      </c>
      <c r="B257" s="17" t="s">
        <v>592</v>
      </c>
      <c r="C257" s="17" t="s">
        <v>593</v>
      </c>
      <c r="D257" s="17" t="s">
        <v>594</v>
      </c>
      <c r="E257" s="17">
        <v>300</v>
      </c>
      <c r="F257" s="17">
        <v>6</v>
      </c>
      <c r="G257" s="17"/>
      <c r="H257" s="17"/>
      <c r="I257" s="33">
        <v>6</v>
      </c>
      <c r="J257" s="70" t="s">
        <v>80</v>
      </c>
      <c r="K257" s="69">
        <v>0</v>
      </c>
    </row>
    <row r="258" s="4" customFormat="1" ht="24" spans="1:11">
      <c r="A258" s="61">
        <v>5</v>
      </c>
      <c r="B258" s="17" t="s">
        <v>592</v>
      </c>
      <c r="C258" s="17" t="s">
        <v>595</v>
      </c>
      <c r="D258" s="17" t="s">
        <v>596</v>
      </c>
      <c r="E258" s="17">
        <v>400</v>
      </c>
      <c r="F258" s="17">
        <v>7</v>
      </c>
      <c r="G258" s="17"/>
      <c r="H258" s="17"/>
      <c r="I258" s="33">
        <v>8</v>
      </c>
      <c r="J258" s="70" t="s">
        <v>80</v>
      </c>
      <c r="K258" s="69">
        <v>0</v>
      </c>
    </row>
    <row r="259" s="4" customFormat="1" ht="48.75" spans="1:11">
      <c r="A259" s="61">
        <v>6</v>
      </c>
      <c r="B259" s="17" t="s">
        <v>597</v>
      </c>
      <c r="C259" s="17" t="s">
        <v>598</v>
      </c>
      <c r="D259" s="17" t="s">
        <v>599</v>
      </c>
      <c r="E259" s="17">
        <v>1560</v>
      </c>
      <c r="F259" s="17">
        <v>26</v>
      </c>
      <c r="G259" s="17">
        <v>273</v>
      </c>
      <c r="H259" s="17">
        <v>39</v>
      </c>
      <c r="I259" s="33">
        <v>33.93</v>
      </c>
      <c r="J259" s="70" t="s">
        <v>80</v>
      </c>
      <c r="K259" s="69">
        <v>0</v>
      </c>
    </row>
    <row r="260" s="4" customFormat="1" ht="28" customHeight="1" spans="1:11">
      <c r="A260" s="56" t="s">
        <v>600</v>
      </c>
      <c r="B260" s="57"/>
      <c r="C260" s="58"/>
      <c r="D260" s="58"/>
      <c r="E260" s="58"/>
      <c r="F260" s="58"/>
      <c r="G260" s="58"/>
      <c r="H260" s="58"/>
      <c r="I260" s="66">
        <f t="shared" ref="I260:I264" si="18">I261</f>
        <v>19.2</v>
      </c>
      <c r="J260" s="67"/>
      <c r="K260" s="66">
        <f t="shared" ref="K260:K264" si="19">K261</f>
        <v>0</v>
      </c>
    </row>
    <row r="261" s="4" customFormat="1" ht="25.5" spans="1:11">
      <c r="A261" s="17">
        <v>7</v>
      </c>
      <c r="B261" s="17" t="s">
        <v>601</v>
      </c>
      <c r="C261" s="17" t="s">
        <v>602</v>
      </c>
      <c r="D261" s="17" t="s">
        <v>603</v>
      </c>
      <c r="E261" s="17">
        <v>960</v>
      </c>
      <c r="F261" s="17">
        <v>16</v>
      </c>
      <c r="G261" s="17">
        <v>0</v>
      </c>
      <c r="H261" s="17">
        <v>0</v>
      </c>
      <c r="I261" s="33">
        <v>19.2</v>
      </c>
      <c r="J261" s="70" t="s">
        <v>604</v>
      </c>
      <c r="K261" s="69">
        <v>0</v>
      </c>
    </row>
    <row r="262" s="4" customFormat="1" ht="28" customHeight="1" spans="1:11">
      <c r="A262" s="56" t="s">
        <v>605</v>
      </c>
      <c r="B262" s="57"/>
      <c r="C262" s="58"/>
      <c r="D262" s="58"/>
      <c r="E262" s="58"/>
      <c r="F262" s="58"/>
      <c r="G262" s="58"/>
      <c r="H262" s="58"/>
      <c r="I262" s="66">
        <f t="shared" si="18"/>
        <v>24.28</v>
      </c>
      <c r="J262" s="67"/>
      <c r="K262" s="66">
        <f t="shared" si="19"/>
        <v>24</v>
      </c>
    </row>
    <row r="263" s="4" customFormat="1" ht="24.75" spans="1:11">
      <c r="A263" s="17">
        <v>8</v>
      </c>
      <c r="B263" s="17" t="s">
        <v>606</v>
      </c>
      <c r="C263" s="17" t="s">
        <v>607</v>
      </c>
      <c r="D263" s="17" t="s">
        <v>608</v>
      </c>
      <c r="E263" s="17">
        <v>1200</v>
      </c>
      <c r="F263" s="17">
        <v>20</v>
      </c>
      <c r="G263" s="17">
        <v>28</v>
      </c>
      <c r="H263" s="17">
        <v>4</v>
      </c>
      <c r="I263" s="33">
        <v>24.28</v>
      </c>
      <c r="J263" s="70" t="s">
        <v>609</v>
      </c>
      <c r="K263" s="69">
        <f>E263*0.02</f>
        <v>24</v>
      </c>
    </row>
    <row r="264" s="4" customFormat="1" ht="28" customHeight="1" spans="1:11">
      <c r="A264" s="56" t="s">
        <v>610</v>
      </c>
      <c r="B264" s="57"/>
      <c r="C264" s="58"/>
      <c r="D264" s="58"/>
      <c r="E264" s="58"/>
      <c r="F264" s="58"/>
      <c r="G264" s="58"/>
      <c r="H264" s="58"/>
      <c r="I264" s="66">
        <f>SUM(I265:I275)</f>
        <v>173.81</v>
      </c>
      <c r="J264" s="67"/>
      <c r="K264" s="66">
        <f>SUM(K265:K275)</f>
        <v>118.61</v>
      </c>
    </row>
    <row r="265" s="4" customFormat="1" ht="24" spans="1:11">
      <c r="A265" s="17">
        <v>9</v>
      </c>
      <c r="B265" s="70" t="s">
        <v>611</v>
      </c>
      <c r="C265" s="17" t="s">
        <v>612</v>
      </c>
      <c r="D265" s="17" t="s">
        <v>613</v>
      </c>
      <c r="E265" s="17">
        <v>480</v>
      </c>
      <c r="F265" s="17">
        <v>8</v>
      </c>
      <c r="G265" s="17"/>
      <c r="H265" s="17"/>
      <c r="I265" s="33">
        <v>9.6</v>
      </c>
      <c r="J265" s="70" t="s">
        <v>614</v>
      </c>
      <c r="K265" s="69">
        <v>0</v>
      </c>
    </row>
    <row r="266" s="4" customFormat="1" ht="24" spans="1:11">
      <c r="A266" s="17">
        <v>10</v>
      </c>
      <c r="B266" s="17" t="s">
        <v>611</v>
      </c>
      <c r="C266" s="17" t="s">
        <v>615</v>
      </c>
      <c r="D266" s="17" t="s">
        <v>616</v>
      </c>
      <c r="E266" s="17">
        <v>960</v>
      </c>
      <c r="F266" s="17">
        <v>16</v>
      </c>
      <c r="G266" s="17"/>
      <c r="H266" s="17"/>
      <c r="I266" s="33">
        <v>19.2</v>
      </c>
      <c r="J266" s="68"/>
      <c r="K266" s="69">
        <f t="shared" ref="K266:K272" si="20">I266</f>
        <v>19.2</v>
      </c>
    </row>
    <row r="267" s="4" customFormat="1" ht="24" spans="1:11">
      <c r="A267" s="17">
        <v>11</v>
      </c>
      <c r="B267" s="70" t="s">
        <v>611</v>
      </c>
      <c r="C267" s="17" t="s">
        <v>617</v>
      </c>
      <c r="D267" s="17" t="s">
        <v>618</v>
      </c>
      <c r="E267" s="17">
        <v>1200</v>
      </c>
      <c r="F267" s="17">
        <v>24</v>
      </c>
      <c r="G267" s="17"/>
      <c r="H267" s="17"/>
      <c r="I267" s="33">
        <v>24</v>
      </c>
      <c r="J267" s="70" t="s">
        <v>614</v>
      </c>
      <c r="K267" s="69">
        <v>0</v>
      </c>
    </row>
    <row r="268" s="4" customFormat="1" ht="24" spans="1:11">
      <c r="A268" s="17">
        <v>12</v>
      </c>
      <c r="B268" s="17" t="s">
        <v>611</v>
      </c>
      <c r="C268" s="17" t="s">
        <v>619</v>
      </c>
      <c r="D268" s="17" t="s">
        <v>620</v>
      </c>
      <c r="E268" s="17">
        <v>960</v>
      </c>
      <c r="F268" s="17">
        <v>20</v>
      </c>
      <c r="G268" s="17"/>
      <c r="H268" s="17"/>
      <c r="I268" s="33">
        <v>19.2</v>
      </c>
      <c r="J268" s="68"/>
      <c r="K268" s="69">
        <f t="shared" si="20"/>
        <v>19.2</v>
      </c>
    </row>
    <row r="269" s="4" customFormat="1" ht="24" spans="1:11">
      <c r="A269" s="17">
        <v>13</v>
      </c>
      <c r="B269" s="17" t="s">
        <v>611</v>
      </c>
      <c r="C269" s="17" t="s">
        <v>621</v>
      </c>
      <c r="D269" s="17" t="s">
        <v>622</v>
      </c>
      <c r="E269" s="17">
        <v>1200</v>
      </c>
      <c r="F269" s="17">
        <v>20</v>
      </c>
      <c r="G269" s="17"/>
      <c r="H269" s="17"/>
      <c r="I269" s="33">
        <v>24</v>
      </c>
      <c r="J269" s="70"/>
      <c r="K269" s="69">
        <f t="shared" si="20"/>
        <v>24</v>
      </c>
    </row>
    <row r="270" s="4" customFormat="1" ht="24" spans="1:11">
      <c r="A270" s="17">
        <v>14</v>
      </c>
      <c r="B270" s="17" t="s">
        <v>611</v>
      </c>
      <c r="C270" s="17" t="s">
        <v>623</v>
      </c>
      <c r="D270" s="17" t="s">
        <v>624</v>
      </c>
      <c r="E270" s="17">
        <v>960</v>
      </c>
      <c r="F270" s="17">
        <v>4</v>
      </c>
      <c r="G270" s="17"/>
      <c r="H270" s="17"/>
      <c r="I270" s="33">
        <v>19.2</v>
      </c>
      <c r="J270" s="68"/>
      <c r="K270" s="69">
        <f t="shared" si="20"/>
        <v>19.2</v>
      </c>
    </row>
    <row r="271" s="4" customFormat="1" ht="24" spans="1:11">
      <c r="A271" s="17">
        <v>15</v>
      </c>
      <c r="B271" s="17" t="s">
        <v>611</v>
      </c>
      <c r="C271" s="17" t="s">
        <v>625</v>
      </c>
      <c r="D271" s="17" t="s">
        <v>626</v>
      </c>
      <c r="E271" s="17">
        <v>480</v>
      </c>
      <c r="F271" s="17">
        <v>4</v>
      </c>
      <c r="G271" s="17"/>
      <c r="H271" s="17"/>
      <c r="I271" s="33">
        <v>9.6</v>
      </c>
      <c r="J271" s="68"/>
      <c r="K271" s="69">
        <f t="shared" si="20"/>
        <v>9.6</v>
      </c>
    </row>
    <row r="272" s="4" customFormat="1" ht="36" spans="1:11">
      <c r="A272" s="17">
        <v>16</v>
      </c>
      <c r="B272" s="17" t="s">
        <v>308</v>
      </c>
      <c r="C272" s="17" t="s">
        <v>627</v>
      </c>
      <c r="D272" s="17" t="s">
        <v>628</v>
      </c>
      <c r="E272" s="17">
        <v>400</v>
      </c>
      <c r="F272" s="17">
        <v>8</v>
      </c>
      <c r="G272" s="17"/>
      <c r="H272" s="17"/>
      <c r="I272" s="33">
        <v>8</v>
      </c>
      <c r="J272" s="70"/>
      <c r="K272" s="69">
        <f t="shared" si="20"/>
        <v>8</v>
      </c>
    </row>
    <row r="273" s="4" customFormat="1" ht="24" spans="1:11">
      <c r="A273" s="17">
        <v>17</v>
      </c>
      <c r="B273" s="17" t="s">
        <v>629</v>
      </c>
      <c r="C273" s="17" t="s">
        <v>630</v>
      </c>
      <c r="D273" s="17" t="s">
        <v>631</v>
      </c>
      <c r="E273" s="17">
        <v>480</v>
      </c>
      <c r="F273" s="17">
        <v>8</v>
      </c>
      <c r="G273" s="17"/>
      <c r="H273" s="17"/>
      <c r="I273" s="33">
        <v>9.6</v>
      </c>
      <c r="J273" s="70" t="s">
        <v>632</v>
      </c>
      <c r="K273" s="69">
        <v>0</v>
      </c>
    </row>
    <row r="274" s="4" customFormat="1" ht="24" spans="1:11">
      <c r="A274" s="17">
        <v>18</v>
      </c>
      <c r="B274" s="17" t="s">
        <v>629</v>
      </c>
      <c r="C274" s="17" t="s">
        <v>633</v>
      </c>
      <c r="D274" s="17" t="s">
        <v>634</v>
      </c>
      <c r="E274" s="17">
        <v>600</v>
      </c>
      <c r="F274" s="17">
        <v>10</v>
      </c>
      <c r="G274" s="17"/>
      <c r="H274" s="17"/>
      <c r="I274" s="33">
        <v>12</v>
      </c>
      <c r="J274" s="70" t="s">
        <v>632</v>
      </c>
      <c r="K274" s="69">
        <v>0</v>
      </c>
    </row>
    <row r="275" s="4" customFormat="1" spans="1:11">
      <c r="A275" s="17">
        <v>19</v>
      </c>
      <c r="B275" s="17" t="s">
        <v>635</v>
      </c>
      <c r="C275" s="17" t="s">
        <v>636</v>
      </c>
      <c r="D275" s="17" t="s">
        <v>637</v>
      </c>
      <c r="E275" s="17">
        <v>960</v>
      </c>
      <c r="F275" s="17">
        <v>16</v>
      </c>
      <c r="G275" s="17">
        <v>21</v>
      </c>
      <c r="H275" s="17">
        <v>3</v>
      </c>
      <c r="I275" s="33">
        <v>19.41</v>
      </c>
      <c r="J275" s="68"/>
      <c r="K275" s="69">
        <f>I275</f>
        <v>19.41</v>
      </c>
    </row>
    <row r="276" s="4" customFormat="1" ht="28" customHeight="1" spans="1:11">
      <c r="A276" s="56" t="s">
        <v>638</v>
      </c>
      <c r="B276" s="57"/>
      <c r="C276" s="58"/>
      <c r="D276" s="58"/>
      <c r="E276" s="58"/>
      <c r="F276" s="58"/>
      <c r="G276" s="58"/>
      <c r="H276" s="58"/>
      <c r="I276" s="66">
        <f>SUM(I277:I278)</f>
        <v>24.8</v>
      </c>
      <c r="J276" s="67"/>
      <c r="K276" s="66">
        <f>SUM(K277:K278)</f>
        <v>23.2</v>
      </c>
    </row>
    <row r="277" s="4" customFormat="1" ht="25.5" spans="1:11">
      <c r="A277" s="17">
        <v>20</v>
      </c>
      <c r="B277" s="17" t="s">
        <v>639</v>
      </c>
      <c r="C277" s="17" t="s">
        <v>640</v>
      </c>
      <c r="D277" s="17" t="s">
        <v>641</v>
      </c>
      <c r="E277" s="17">
        <v>640</v>
      </c>
      <c r="F277" s="17">
        <v>12</v>
      </c>
      <c r="G277" s="17"/>
      <c r="H277" s="17"/>
      <c r="I277" s="33">
        <v>12.8</v>
      </c>
      <c r="J277" s="70" t="s">
        <v>642</v>
      </c>
      <c r="K277" s="69">
        <f>(E277-80)*0.02</f>
        <v>11.2</v>
      </c>
    </row>
    <row r="278" s="4" customFormat="1" ht="37.5" spans="1:11">
      <c r="A278" s="17">
        <v>21</v>
      </c>
      <c r="B278" s="17" t="s">
        <v>643</v>
      </c>
      <c r="C278" s="17" t="s">
        <v>644</v>
      </c>
      <c r="D278" s="17" t="s">
        <v>645</v>
      </c>
      <c r="E278" s="17">
        <v>600</v>
      </c>
      <c r="F278" s="17">
        <v>10</v>
      </c>
      <c r="G278" s="17"/>
      <c r="H278" s="17"/>
      <c r="I278" s="33">
        <v>12</v>
      </c>
      <c r="J278" s="68"/>
      <c r="K278" s="69">
        <f>I278</f>
        <v>12</v>
      </c>
    </row>
    <row r="279" s="4" customFormat="1" ht="28" customHeight="1" spans="1:11">
      <c r="A279" s="56" t="s">
        <v>646</v>
      </c>
      <c r="B279" s="57"/>
      <c r="C279" s="58"/>
      <c r="D279" s="58"/>
      <c r="E279" s="58"/>
      <c r="F279" s="58"/>
      <c r="G279" s="58"/>
      <c r="H279" s="58"/>
      <c r="I279" s="66">
        <f>I280</f>
        <v>9.74</v>
      </c>
      <c r="J279" s="67"/>
      <c r="K279" s="66">
        <f>K280</f>
        <v>0</v>
      </c>
    </row>
    <row r="280" s="4" customFormat="1" ht="24" spans="1:11">
      <c r="A280" s="61">
        <v>22</v>
      </c>
      <c r="B280" s="17" t="s">
        <v>82</v>
      </c>
      <c r="C280" s="17" t="s">
        <v>647</v>
      </c>
      <c r="D280" s="17" t="s">
        <v>648</v>
      </c>
      <c r="E280" s="17">
        <v>480</v>
      </c>
      <c r="F280" s="17">
        <v>8</v>
      </c>
      <c r="G280" s="17">
        <v>14</v>
      </c>
      <c r="H280" s="17">
        <v>2</v>
      </c>
      <c r="I280" s="33">
        <v>9.74</v>
      </c>
      <c r="J280" s="70" t="s">
        <v>88</v>
      </c>
      <c r="K280" s="69">
        <v>0</v>
      </c>
    </row>
    <row r="281" s="4" customFormat="1" ht="28" customHeight="1" spans="1:11">
      <c r="A281" s="56" t="s">
        <v>649</v>
      </c>
      <c r="B281" s="57"/>
      <c r="C281" s="58"/>
      <c r="D281" s="58"/>
      <c r="E281" s="58"/>
      <c r="F281" s="58"/>
      <c r="G281" s="58"/>
      <c r="H281" s="58"/>
      <c r="I281" s="66">
        <f>I282</f>
        <v>26.4</v>
      </c>
      <c r="J281" s="67"/>
      <c r="K281" s="66">
        <f>K282</f>
        <v>26.4</v>
      </c>
    </row>
    <row r="282" s="4" customFormat="1" ht="24" spans="1:11">
      <c r="A282" s="61">
        <v>23</v>
      </c>
      <c r="B282" s="17" t="s">
        <v>409</v>
      </c>
      <c r="C282" s="17" t="s">
        <v>650</v>
      </c>
      <c r="D282" s="17" t="s">
        <v>651</v>
      </c>
      <c r="E282" s="17">
        <v>1320</v>
      </c>
      <c r="F282" s="17">
        <v>11</v>
      </c>
      <c r="G282" s="17">
        <v>0</v>
      </c>
      <c r="H282" s="17">
        <v>0</v>
      </c>
      <c r="I282" s="33">
        <v>26.4</v>
      </c>
      <c r="J282" s="70"/>
      <c r="K282" s="69">
        <f>I282</f>
        <v>26.4</v>
      </c>
    </row>
    <row r="283" s="4" customFormat="1" ht="28" customHeight="1" spans="1:11">
      <c r="A283" s="56" t="s">
        <v>652</v>
      </c>
      <c r="B283" s="57"/>
      <c r="C283" s="58"/>
      <c r="D283" s="58"/>
      <c r="E283" s="58"/>
      <c r="F283" s="58"/>
      <c r="G283" s="58"/>
      <c r="H283" s="58"/>
      <c r="I283" s="66">
        <f>I284</f>
        <v>8</v>
      </c>
      <c r="J283" s="67"/>
      <c r="K283" s="66">
        <f>K284</f>
        <v>8</v>
      </c>
    </row>
    <row r="284" s="4" customFormat="1" ht="36" spans="1:11">
      <c r="A284" s="61">
        <v>24</v>
      </c>
      <c r="B284" s="70" t="s">
        <v>308</v>
      </c>
      <c r="C284" s="70" t="s">
        <v>653</v>
      </c>
      <c r="D284" s="70" t="s">
        <v>654</v>
      </c>
      <c r="E284" s="17">
        <v>400</v>
      </c>
      <c r="F284" s="17">
        <v>8</v>
      </c>
      <c r="G284" s="17" t="s">
        <v>655</v>
      </c>
      <c r="H284" s="17" t="s">
        <v>655</v>
      </c>
      <c r="I284" s="33">
        <v>8</v>
      </c>
      <c r="J284" s="68"/>
      <c r="K284" s="69">
        <f>I284</f>
        <v>8</v>
      </c>
    </row>
    <row r="285" s="4" customFormat="1" ht="28" customHeight="1" spans="1:11">
      <c r="A285" s="56" t="s">
        <v>656</v>
      </c>
      <c r="B285" s="57"/>
      <c r="C285" s="58"/>
      <c r="D285" s="58"/>
      <c r="E285" s="58"/>
      <c r="F285" s="58"/>
      <c r="G285" s="58"/>
      <c r="H285" s="58"/>
      <c r="I285" s="66">
        <f>SUM(I286:I287)</f>
        <v>14.4</v>
      </c>
      <c r="J285" s="67"/>
      <c r="K285" s="66">
        <f>SUM(K286:K287)</f>
        <v>14.4</v>
      </c>
    </row>
    <row r="286" s="4" customFormat="1" ht="24" spans="1:11">
      <c r="A286" s="17">
        <v>25</v>
      </c>
      <c r="B286" s="17" t="s">
        <v>42</v>
      </c>
      <c r="C286" s="17" t="s">
        <v>657</v>
      </c>
      <c r="D286" s="17" t="s">
        <v>658</v>
      </c>
      <c r="E286" s="17">
        <v>240</v>
      </c>
      <c r="F286" s="17">
        <v>6</v>
      </c>
      <c r="G286" s="17">
        <v>0</v>
      </c>
      <c r="H286" s="17">
        <v>0</v>
      </c>
      <c r="I286" s="33">
        <v>4.8</v>
      </c>
      <c r="J286" s="70"/>
      <c r="K286" s="69">
        <f>I286</f>
        <v>4.8</v>
      </c>
    </row>
    <row r="287" s="4" customFormat="1" ht="25.5" spans="1:11">
      <c r="A287" s="17">
        <v>26</v>
      </c>
      <c r="B287" s="17" t="s">
        <v>409</v>
      </c>
      <c r="C287" s="17" t="s">
        <v>659</v>
      </c>
      <c r="D287" s="17" t="s">
        <v>660</v>
      </c>
      <c r="E287" s="17">
        <v>480</v>
      </c>
      <c r="F287" s="17">
        <v>8</v>
      </c>
      <c r="G287" s="17">
        <v>0</v>
      </c>
      <c r="H287" s="17">
        <v>0</v>
      </c>
      <c r="I287" s="33">
        <v>9.6</v>
      </c>
      <c r="J287" s="68"/>
      <c r="K287" s="69">
        <f>I287</f>
        <v>9.6</v>
      </c>
    </row>
    <row r="288" s="4" customFormat="1" ht="28" customHeight="1" spans="1:11">
      <c r="A288" s="56" t="s">
        <v>661</v>
      </c>
      <c r="B288" s="57"/>
      <c r="C288" s="58"/>
      <c r="D288" s="58"/>
      <c r="E288" s="58"/>
      <c r="F288" s="58"/>
      <c r="G288" s="58"/>
      <c r="H288" s="58"/>
      <c r="I288" s="66">
        <f>SUM(I289:I293)</f>
        <v>99.2</v>
      </c>
      <c r="J288" s="67"/>
      <c r="K288" s="66">
        <f>SUM(K289:K293)</f>
        <v>99.2</v>
      </c>
    </row>
    <row r="289" s="4" customFormat="1" ht="25.5" spans="1:11">
      <c r="A289" s="17">
        <v>27</v>
      </c>
      <c r="B289" s="17" t="s">
        <v>308</v>
      </c>
      <c r="C289" s="70" t="s">
        <v>662</v>
      </c>
      <c r="D289" s="70" t="s">
        <v>663</v>
      </c>
      <c r="E289" s="17">
        <v>400</v>
      </c>
      <c r="F289" s="17">
        <v>8</v>
      </c>
      <c r="G289" s="17">
        <v>0</v>
      </c>
      <c r="H289" s="17">
        <v>0</v>
      </c>
      <c r="I289" s="33">
        <v>8</v>
      </c>
      <c r="J289" s="68"/>
      <c r="K289" s="69">
        <f>I289</f>
        <v>8</v>
      </c>
    </row>
    <row r="290" s="4" customFormat="1" ht="24" spans="1:11">
      <c r="A290" s="17">
        <v>28</v>
      </c>
      <c r="B290" s="17" t="s">
        <v>409</v>
      </c>
      <c r="C290" s="17" t="s">
        <v>664</v>
      </c>
      <c r="D290" s="17" t="s">
        <v>665</v>
      </c>
      <c r="E290" s="17">
        <v>1440</v>
      </c>
      <c r="F290" s="17">
        <v>16</v>
      </c>
      <c r="G290" s="17">
        <v>0</v>
      </c>
      <c r="H290" s="17">
        <v>0</v>
      </c>
      <c r="I290" s="33">
        <v>28.8</v>
      </c>
      <c r="J290" s="68"/>
      <c r="K290" s="69">
        <f>I290</f>
        <v>28.8</v>
      </c>
    </row>
    <row r="291" s="4" customFormat="1" ht="24" spans="1:11">
      <c r="A291" s="17">
        <v>29</v>
      </c>
      <c r="B291" s="17" t="s">
        <v>666</v>
      </c>
      <c r="C291" s="17" t="s">
        <v>667</v>
      </c>
      <c r="D291" s="17" t="s">
        <v>668</v>
      </c>
      <c r="E291" s="17">
        <v>960</v>
      </c>
      <c r="F291" s="17">
        <v>16</v>
      </c>
      <c r="G291" s="17">
        <v>0</v>
      </c>
      <c r="H291" s="17">
        <v>0</v>
      </c>
      <c r="I291" s="33">
        <v>19.2</v>
      </c>
      <c r="J291" s="68"/>
      <c r="K291" s="69">
        <f>I291</f>
        <v>19.2</v>
      </c>
    </row>
    <row r="292" s="4" customFormat="1" ht="24" spans="1:11">
      <c r="A292" s="17">
        <v>30</v>
      </c>
      <c r="B292" s="17" t="s">
        <v>669</v>
      </c>
      <c r="C292" s="17" t="s">
        <v>670</v>
      </c>
      <c r="D292" s="17" t="s">
        <v>671</v>
      </c>
      <c r="E292" s="17">
        <v>1200</v>
      </c>
      <c r="F292" s="17">
        <v>20</v>
      </c>
      <c r="G292" s="17">
        <v>0</v>
      </c>
      <c r="H292" s="17">
        <v>0</v>
      </c>
      <c r="I292" s="33">
        <v>24</v>
      </c>
      <c r="J292" s="70"/>
      <c r="K292" s="69">
        <f>I292</f>
        <v>24</v>
      </c>
    </row>
    <row r="293" s="4" customFormat="1" ht="24.75" spans="1:11">
      <c r="A293" s="17">
        <v>31</v>
      </c>
      <c r="B293" s="17" t="s">
        <v>672</v>
      </c>
      <c r="C293" s="17" t="s">
        <v>673</v>
      </c>
      <c r="D293" s="17" t="s">
        <v>674</v>
      </c>
      <c r="E293" s="17">
        <v>960</v>
      </c>
      <c r="F293" s="17">
        <v>16</v>
      </c>
      <c r="G293" s="17">
        <v>0</v>
      </c>
      <c r="H293" s="17">
        <v>0</v>
      </c>
      <c r="I293" s="33">
        <v>19.2</v>
      </c>
      <c r="J293" s="70"/>
      <c r="K293" s="69">
        <f>I293</f>
        <v>19.2</v>
      </c>
    </row>
    <row r="294" s="4" customFormat="1" ht="31" customHeight="1" spans="1:11">
      <c r="A294" s="53" t="s">
        <v>675</v>
      </c>
      <c r="B294" s="54"/>
      <c r="C294" s="54"/>
      <c r="D294" s="55"/>
      <c r="E294" s="55"/>
      <c r="F294" s="55"/>
      <c r="G294" s="55"/>
      <c r="H294" s="55"/>
      <c r="I294" s="65">
        <f>SUM(I295,I305,I307,I314,I318,I320,I324,I329,I335,)</f>
        <v>485.55</v>
      </c>
      <c r="J294" s="65"/>
      <c r="K294" s="65">
        <f>SUM(K295,K305,K307,K314,K318,K320,K324,K329,K335,)</f>
        <v>480.75</v>
      </c>
    </row>
    <row r="295" s="4" customFormat="1" ht="28" customHeight="1" spans="1:11">
      <c r="A295" s="56" t="s">
        <v>676</v>
      </c>
      <c r="B295" s="57"/>
      <c r="C295" s="58"/>
      <c r="D295" s="58"/>
      <c r="E295" s="58"/>
      <c r="F295" s="58"/>
      <c r="G295" s="58"/>
      <c r="H295" s="58"/>
      <c r="I295" s="66">
        <f>SUM(I296:I304)</f>
        <v>118.75</v>
      </c>
      <c r="J295" s="67"/>
      <c r="K295" s="66">
        <f>SUM(K296:K304)</f>
        <v>118.75</v>
      </c>
    </row>
    <row r="296" s="4" customFormat="1" spans="1:11">
      <c r="A296" s="61">
        <v>1</v>
      </c>
      <c r="B296" s="17" t="s">
        <v>677</v>
      </c>
      <c r="C296" s="17" t="s">
        <v>678</v>
      </c>
      <c r="D296" s="17" t="s">
        <v>679</v>
      </c>
      <c r="E296" s="87">
        <v>1080</v>
      </c>
      <c r="F296" s="61">
        <v>18</v>
      </c>
      <c r="G296" s="61"/>
      <c r="H296" s="61"/>
      <c r="I296" s="69">
        <v>21.6</v>
      </c>
      <c r="J296" s="68"/>
      <c r="K296" s="69">
        <f t="shared" ref="K296:K304" si="21">I296</f>
        <v>21.6</v>
      </c>
    </row>
    <row r="297" s="4" customFormat="1" ht="24.75" spans="1:11">
      <c r="A297" s="61">
        <v>2</v>
      </c>
      <c r="B297" s="87"/>
      <c r="C297" s="17" t="s">
        <v>680</v>
      </c>
      <c r="D297" s="17" t="s">
        <v>681</v>
      </c>
      <c r="E297" s="87">
        <v>1200</v>
      </c>
      <c r="F297" s="61">
        <v>20</v>
      </c>
      <c r="G297" s="61"/>
      <c r="H297" s="61"/>
      <c r="I297" s="69">
        <v>24</v>
      </c>
      <c r="J297" s="68"/>
      <c r="K297" s="69">
        <f t="shared" si="21"/>
        <v>24</v>
      </c>
    </row>
    <row r="298" s="4" customFormat="1" ht="24" spans="1:11">
      <c r="A298" s="61">
        <v>3</v>
      </c>
      <c r="B298" s="87"/>
      <c r="C298" s="17" t="s">
        <v>682</v>
      </c>
      <c r="D298" s="17" t="s">
        <v>683</v>
      </c>
      <c r="E298" s="87">
        <v>1200</v>
      </c>
      <c r="F298" s="61">
        <v>20</v>
      </c>
      <c r="G298" s="61"/>
      <c r="H298" s="61"/>
      <c r="I298" s="69">
        <v>24</v>
      </c>
      <c r="J298" s="68"/>
      <c r="K298" s="69">
        <f t="shared" si="21"/>
        <v>24</v>
      </c>
    </row>
    <row r="299" s="4" customFormat="1" ht="24" spans="1:11">
      <c r="A299" s="61">
        <v>4</v>
      </c>
      <c r="B299" s="20" t="s">
        <v>42</v>
      </c>
      <c r="C299" s="20" t="s">
        <v>684</v>
      </c>
      <c r="D299" s="20" t="s">
        <v>685</v>
      </c>
      <c r="E299" s="88">
        <v>40</v>
      </c>
      <c r="F299" s="88">
        <v>12</v>
      </c>
      <c r="G299" s="88"/>
      <c r="H299" s="88"/>
      <c r="I299" s="92">
        <v>0.8</v>
      </c>
      <c r="J299" s="70"/>
      <c r="K299" s="69">
        <f t="shared" si="21"/>
        <v>0.8</v>
      </c>
    </row>
    <row r="300" s="4" customFormat="1" ht="36" spans="1:11">
      <c r="A300" s="61">
        <v>5</v>
      </c>
      <c r="B300" s="20" t="s">
        <v>686</v>
      </c>
      <c r="C300" s="20" t="s">
        <v>687</v>
      </c>
      <c r="D300" s="20" t="s">
        <v>688</v>
      </c>
      <c r="E300" s="89"/>
      <c r="F300" s="89"/>
      <c r="G300" s="89">
        <v>35</v>
      </c>
      <c r="H300" s="89">
        <v>5</v>
      </c>
      <c r="I300" s="93">
        <v>0.35</v>
      </c>
      <c r="J300" s="70"/>
      <c r="K300" s="69">
        <f t="shared" si="21"/>
        <v>0.35</v>
      </c>
    </row>
    <row r="301" s="4" customFormat="1" ht="24" spans="1:11">
      <c r="A301" s="61">
        <v>6</v>
      </c>
      <c r="B301" s="20" t="s">
        <v>689</v>
      </c>
      <c r="C301" s="20" t="s">
        <v>690</v>
      </c>
      <c r="D301" s="20" t="s">
        <v>691</v>
      </c>
      <c r="E301" s="89">
        <v>240</v>
      </c>
      <c r="F301" s="89">
        <v>4</v>
      </c>
      <c r="G301" s="89"/>
      <c r="H301" s="89"/>
      <c r="I301" s="93">
        <v>4.8</v>
      </c>
      <c r="J301" s="70"/>
      <c r="K301" s="69">
        <f t="shared" si="21"/>
        <v>4.8</v>
      </c>
    </row>
    <row r="302" s="4" customFormat="1" spans="1:11">
      <c r="A302" s="61">
        <v>7</v>
      </c>
      <c r="B302" s="20" t="s">
        <v>692</v>
      </c>
      <c r="C302" s="20" t="s">
        <v>693</v>
      </c>
      <c r="D302" s="20" t="s">
        <v>694</v>
      </c>
      <c r="E302" s="89">
        <v>840</v>
      </c>
      <c r="F302" s="89">
        <v>14</v>
      </c>
      <c r="G302" s="89"/>
      <c r="H302" s="89"/>
      <c r="I302" s="93">
        <v>16.8</v>
      </c>
      <c r="J302" s="68"/>
      <c r="K302" s="69">
        <f t="shared" si="21"/>
        <v>16.8</v>
      </c>
    </row>
    <row r="303" s="4" customFormat="1" ht="36" spans="1:11">
      <c r="A303" s="61">
        <v>8</v>
      </c>
      <c r="B303" s="20" t="s">
        <v>695</v>
      </c>
      <c r="C303" s="20" t="s">
        <v>696</v>
      </c>
      <c r="D303" s="20" t="s">
        <v>697</v>
      </c>
      <c r="E303" s="88">
        <v>360</v>
      </c>
      <c r="F303" s="89">
        <v>6</v>
      </c>
      <c r="G303" s="88"/>
      <c r="H303" s="88"/>
      <c r="I303" s="92">
        <v>7.2</v>
      </c>
      <c r="J303" s="70"/>
      <c r="K303" s="69">
        <f t="shared" si="21"/>
        <v>7.2</v>
      </c>
    </row>
    <row r="304" s="4" customFormat="1" ht="24.75" spans="1:11">
      <c r="A304" s="61">
        <v>9</v>
      </c>
      <c r="B304" s="20" t="s">
        <v>698</v>
      </c>
      <c r="C304" s="20" t="s">
        <v>699</v>
      </c>
      <c r="D304" s="20" t="s">
        <v>700</v>
      </c>
      <c r="E304" s="89">
        <v>960</v>
      </c>
      <c r="F304" s="89">
        <v>22</v>
      </c>
      <c r="G304" s="89"/>
      <c r="H304" s="89"/>
      <c r="I304" s="93">
        <v>19.2</v>
      </c>
      <c r="J304" s="68"/>
      <c r="K304" s="69">
        <f t="shared" si="21"/>
        <v>19.2</v>
      </c>
    </row>
    <row r="305" s="4" customFormat="1" ht="28" customHeight="1" spans="1:11">
      <c r="A305" s="56" t="s">
        <v>701</v>
      </c>
      <c r="B305" s="57"/>
      <c r="C305" s="58"/>
      <c r="D305" s="58"/>
      <c r="E305" s="58"/>
      <c r="F305" s="58"/>
      <c r="G305" s="58"/>
      <c r="H305" s="58"/>
      <c r="I305" s="66">
        <f>SUM(I306)</f>
        <v>12</v>
      </c>
      <c r="J305" s="67"/>
      <c r="K305" s="66">
        <f>SUM(K306)</f>
        <v>12</v>
      </c>
    </row>
    <row r="306" s="4" customFormat="1" ht="24.75" spans="1:11">
      <c r="A306" s="61">
        <v>10</v>
      </c>
      <c r="B306" s="17" t="s">
        <v>104</v>
      </c>
      <c r="C306" s="17" t="s">
        <v>702</v>
      </c>
      <c r="D306" s="17" t="s">
        <v>703</v>
      </c>
      <c r="E306" s="61">
        <v>600</v>
      </c>
      <c r="F306" s="61">
        <v>5</v>
      </c>
      <c r="G306" s="61"/>
      <c r="H306" s="61"/>
      <c r="I306" s="69">
        <v>12</v>
      </c>
      <c r="J306" s="68"/>
      <c r="K306" s="69">
        <f>I306</f>
        <v>12</v>
      </c>
    </row>
    <row r="307" s="4" customFormat="1" ht="28" customHeight="1" spans="1:11">
      <c r="A307" s="56" t="s">
        <v>704</v>
      </c>
      <c r="B307" s="57"/>
      <c r="C307" s="58"/>
      <c r="D307" s="58"/>
      <c r="E307" s="58"/>
      <c r="F307" s="58"/>
      <c r="G307" s="58"/>
      <c r="H307" s="58"/>
      <c r="I307" s="66">
        <f>SUM(I308:I313)</f>
        <v>101.22</v>
      </c>
      <c r="J307" s="67"/>
      <c r="K307" s="66">
        <f>SUM(K308:K313)</f>
        <v>101.22</v>
      </c>
    </row>
    <row r="308" s="4" customFormat="1" ht="24" spans="1:11">
      <c r="A308" s="61">
        <v>11</v>
      </c>
      <c r="B308" s="17" t="s">
        <v>705</v>
      </c>
      <c r="C308" s="17" t="s">
        <v>706</v>
      </c>
      <c r="D308" s="17" t="s">
        <v>707</v>
      </c>
      <c r="E308" s="89">
        <v>1200</v>
      </c>
      <c r="F308" s="89">
        <v>8</v>
      </c>
      <c r="G308" s="89"/>
      <c r="H308" s="89"/>
      <c r="I308" s="94">
        <v>24</v>
      </c>
      <c r="J308" s="68"/>
      <c r="K308" s="69">
        <f t="shared" ref="K308:K318" si="22">I308</f>
        <v>24</v>
      </c>
    </row>
    <row r="309" s="4" customFormat="1" ht="24" spans="1:11">
      <c r="A309" s="61">
        <v>12</v>
      </c>
      <c r="B309" s="87"/>
      <c r="C309" s="90" t="s">
        <v>708</v>
      </c>
      <c r="D309" s="90" t="s">
        <v>709</v>
      </c>
      <c r="E309" s="91">
        <v>480</v>
      </c>
      <c r="F309" s="91">
        <v>1</v>
      </c>
      <c r="G309" s="91"/>
      <c r="H309" s="91"/>
      <c r="I309" s="94">
        <v>9.6</v>
      </c>
      <c r="J309" s="68"/>
      <c r="K309" s="69">
        <f t="shared" si="22"/>
        <v>9.6</v>
      </c>
    </row>
    <row r="310" s="4" customFormat="1" ht="36" spans="1:11">
      <c r="A310" s="61">
        <v>13</v>
      </c>
      <c r="B310" s="87"/>
      <c r="C310" s="90" t="s">
        <v>710</v>
      </c>
      <c r="D310" s="90" t="s">
        <v>711</v>
      </c>
      <c r="E310" s="91">
        <v>960</v>
      </c>
      <c r="F310" s="91">
        <v>2</v>
      </c>
      <c r="G310" s="91"/>
      <c r="H310" s="91"/>
      <c r="I310" s="94">
        <v>19.2</v>
      </c>
      <c r="J310" s="68"/>
      <c r="K310" s="69">
        <f t="shared" si="22"/>
        <v>19.2</v>
      </c>
    </row>
    <row r="311" s="4" customFormat="1" ht="36" spans="1:11">
      <c r="A311" s="61">
        <v>14</v>
      </c>
      <c r="B311" s="87"/>
      <c r="C311" s="90" t="s">
        <v>712</v>
      </c>
      <c r="D311" s="90" t="s">
        <v>713</v>
      </c>
      <c r="E311" s="91">
        <v>480</v>
      </c>
      <c r="F311" s="91">
        <v>1</v>
      </c>
      <c r="G311" s="91">
        <v>42</v>
      </c>
      <c r="H311" s="91">
        <v>6</v>
      </c>
      <c r="I311" s="94">
        <v>10.02</v>
      </c>
      <c r="J311" s="68"/>
      <c r="K311" s="69">
        <f t="shared" si="22"/>
        <v>10.02</v>
      </c>
    </row>
    <row r="312" s="4" customFormat="1" ht="36" spans="1:11">
      <c r="A312" s="61">
        <v>15</v>
      </c>
      <c r="B312" s="87"/>
      <c r="C312" s="90" t="s">
        <v>714</v>
      </c>
      <c r="D312" s="90" t="s">
        <v>715</v>
      </c>
      <c r="E312" s="91">
        <v>960</v>
      </c>
      <c r="F312" s="91">
        <v>2</v>
      </c>
      <c r="G312" s="91"/>
      <c r="H312" s="91"/>
      <c r="I312" s="94">
        <v>19.2</v>
      </c>
      <c r="J312" s="68"/>
      <c r="K312" s="69">
        <f t="shared" si="22"/>
        <v>19.2</v>
      </c>
    </row>
    <row r="313" s="4" customFormat="1" ht="24" spans="1:11">
      <c r="A313" s="61">
        <v>16</v>
      </c>
      <c r="B313" s="17" t="s">
        <v>716</v>
      </c>
      <c r="C313" s="90" t="s">
        <v>717</v>
      </c>
      <c r="D313" s="90" t="s">
        <v>718</v>
      </c>
      <c r="E313" s="91">
        <v>960</v>
      </c>
      <c r="F313" s="91">
        <v>8</v>
      </c>
      <c r="G313" s="91"/>
      <c r="H313" s="91"/>
      <c r="I313" s="94">
        <v>19.2</v>
      </c>
      <c r="J313" s="70"/>
      <c r="K313" s="69">
        <f t="shared" si="22"/>
        <v>19.2</v>
      </c>
    </row>
    <row r="314" s="4" customFormat="1" ht="28" customHeight="1" spans="1:11">
      <c r="A314" s="56" t="s">
        <v>719</v>
      </c>
      <c r="B314" s="57"/>
      <c r="C314" s="58"/>
      <c r="D314" s="58"/>
      <c r="E314" s="58"/>
      <c r="F314" s="58"/>
      <c r="G314" s="58"/>
      <c r="H314" s="58"/>
      <c r="I314" s="66">
        <f>SUM(I315:I317)</f>
        <v>32</v>
      </c>
      <c r="J314" s="67"/>
      <c r="K314" s="66">
        <f>SUM(K315:K317)</f>
        <v>32</v>
      </c>
    </row>
    <row r="315" s="4" customFormat="1" ht="24" spans="1:11">
      <c r="A315" s="61">
        <v>17</v>
      </c>
      <c r="B315" s="17" t="s">
        <v>308</v>
      </c>
      <c r="C315" s="17" t="s">
        <v>720</v>
      </c>
      <c r="D315" s="17" t="s">
        <v>721</v>
      </c>
      <c r="E315" s="91">
        <v>400</v>
      </c>
      <c r="F315" s="91">
        <v>8</v>
      </c>
      <c r="G315" s="91"/>
      <c r="H315" s="91"/>
      <c r="I315" s="94">
        <v>8</v>
      </c>
      <c r="J315" s="68"/>
      <c r="K315" s="69">
        <f>I315</f>
        <v>8</v>
      </c>
    </row>
    <row r="316" s="4" customFormat="1" ht="24.75" spans="1:11">
      <c r="A316" s="61">
        <v>18</v>
      </c>
      <c r="B316" s="90" t="s">
        <v>104</v>
      </c>
      <c r="C316" s="90" t="s">
        <v>722</v>
      </c>
      <c r="D316" s="90" t="s">
        <v>723</v>
      </c>
      <c r="E316" s="91">
        <v>600</v>
      </c>
      <c r="F316" s="91">
        <v>5</v>
      </c>
      <c r="G316" s="91"/>
      <c r="H316" s="91"/>
      <c r="I316" s="94">
        <v>12</v>
      </c>
      <c r="J316" s="68"/>
      <c r="K316" s="69">
        <f>I316</f>
        <v>12</v>
      </c>
    </row>
    <row r="317" s="4" customFormat="1" ht="36" spans="1:11">
      <c r="A317" s="61">
        <v>19</v>
      </c>
      <c r="B317" s="90" t="s">
        <v>695</v>
      </c>
      <c r="C317" s="90" t="s">
        <v>724</v>
      </c>
      <c r="D317" s="90" t="s">
        <v>725</v>
      </c>
      <c r="E317" s="91">
        <v>600</v>
      </c>
      <c r="F317" s="91">
        <v>5</v>
      </c>
      <c r="G317" s="91"/>
      <c r="H317" s="91"/>
      <c r="I317" s="94">
        <v>12</v>
      </c>
      <c r="J317" s="70"/>
      <c r="K317" s="69">
        <f>I317</f>
        <v>12</v>
      </c>
    </row>
    <row r="318" s="4" customFormat="1" ht="28" customHeight="1" spans="1:11">
      <c r="A318" s="56" t="s">
        <v>726</v>
      </c>
      <c r="B318" s="57"/>
      <c r="C318" s="58"/>
      <c r="D318" s="58"/>
      <c r="E318" s="58"/>
      <c r="F318" s="58"/>
      <c r="G318" s="58"/>
      <c r="H318" s="58"/>
      <c r="I318" s="66">
        <f>SUM(I319)</f>
        <v>24</v>
      </c>
      <c r="J318" s="67"/>
      <c r="K318" s="66">
        <f>SUM(K319)</f>
        <v>24</v>
      </c>
    </row>
    <row r="319" s="4" customFormat="1" ht="24.75" spans="1:11">
      <c r="A319" s="61">
        <v>20</v>
      </c>
      <c r="B319" s="17" t="s">
        <v>104</v>
      </c>
      <c r="C319" s="17" t="s">
        <v>727</v>
      </c>
      <c r="D319" s="17" t="s">
        <v>728</v>
      </c>
      <c r="E319" s="17">
        <v>1200</v>
      </c>
      <c r="F319" s="17">
        <v>20</v>
      </c>
      <c r="G319" s="17"/>
      <c r="H319" s="17"/>
      <c r="I319" s="33">
        <v>24</v>
      </c>
      <c r="J319" s="68"/>
      <c r="K319" s="69">
        <f>I319</f>
        <v>24</v>
      </c>
    </row>
    <row r="320" s="4" customFormat="1" ht="28" customHeight="1" spans="1:11">
      <c r="A320" s="56" t="s">
        <v>729</v>
      </c>
      <c r="B320" s="57"/>
      <c r="C320" s="58"/>
      <c r="D320" s="58"/>
      <c r="E320" s="58"/>
      <c r="F320" s="58"/>
      <c r="G320" s="58"/>
      <c r="H320" s="58"/>
      <c r="I320" s="66">
        <f>SUM(I321:I323)</f>
        <v>33.88</v>
      </c>
      <c r="J320" s="67"/>
      <c r="K320" s="66">
        <f>SUM(K321:K323)</f>
        <v>29.08</v>
      </c>
    </row>
    <row r="321" s="4" customFormat="1" ht="24" spans="1:11">
      <c r="A321" s="61">
        <v>21</v>
      </c>
      <c r="B321" s="17" t="s">
        <v>730</v>
      </c>
      <c r="C321" s="17" t="s">
        <v>731</v>
      </c>
      <c r="D321" s="17" t="s">
        <v>732</v>
      </c>
      <c r="E321" s="17">
        <v>720</v>
      </c>
      <c r="F321" s="17">
        <v>12</v>
      </c>
      <c r="G321" s="61"/>
      <c r="H321" s="61"/>
      <c r="I321" s="33">
        <v>14.4</v>
      </c>
      <c r="J321" s="68"/>
      <c r="K321" s="69">
        <f>I321</f>
        <v>14.4</v>
      </c>
    </row>
    <row r="322" s="4" customFormat="1" ht="36" spans="1:11">
      <c r="A322" s="61">
        <v>22</v>
      </c>
      <c r="B322" s="17" t="s">
        <v>733</v>
      </c>
      <c r="C322" s="17" t="s">
        <v>734</v>
      </c>
      <c r="D322" s="17" t="s">
        <v>735</v>
      </c>
      <c r="E322" s="87">
        <v>720</v>
      </c>
      <c r="F322" s="17">
        <v>12</v>
      </c>
      <c r="G322" s="61"/>
      <c r="H322" s="61"/>
      <c r="I322" s="33">
        <v>14.4</v>
      </c>
      <c r="J322" s="70" t="s">
        <v>736</v>
      </c>
      <c r="K322" s="69">
        <f>480*0.02</f>
        <v>9.6</v>
      </c>
    </row>
    <row r="323" s="4" customFormat="1" ht="24.75" spans="1:11">
      <c r="A323" s="61">
        <v>23</v>
      </c>
      <c r="B323" s="17" t="s">
        <v>243</v>
      </c>
      <c r="C323" s="17" t="s">
        <v>737</v>
      </c>
      <c r="D323" s="17" t="s">
        <v>738</v>
      </c>
      <c r="E323" s="87">
        <v>240</v>
      </c>
      <c r="F323" s="17">
        <v>4</v>
      </c>
      <c r="G323" s="61">
        <v>28</v>
      </c>
      <c r="H323" s="61">
        <v>4</v>
      </c>
      <c r="I323" s="33">
        <v>5.08</v>
      </c>
      <c r="J323" s="70"/>
      <c r="K323" s="69">
        <f>I323</f>
        <v>5.08</v>
      </c>
    </row>
    <row r="324" s="4" customFormat="1" ht="28" customHeight="1" spans="1:11">
      <c r="A324" s="56" t="s">
        <v>739</v>
      </c>
      <c r="B324" s="57"/>
      <c r="C324" s="58"/>
      <c r="D324" s="58"/>
      <c r="E324" s="58"/>
      <c r="F324" s="58"/>
      <c r="G324" s="58"/>
      <c r="H324" s="58"/>
      <c r="I324" s="66">
        <f>SUM(I325:I328)</f>
        <v>56.8</v>
      </c>
      <c r="J324" s="67"/>
      <c r="K324" s="66">
        <f>SUM(K325:K328)</f>
        <v>56.8</v>
      </c>
    </row>
    <row r="325" s="4" customFormat="1" spans="1:11">
      <c r="A325" s="61">
        <v>24</v>
      </c>
      <c r="B325" s="17" t="s">
        <v>740</v>
      </c>
      <c r="C325" s="17" t="s">
        <v>741</v>
      </c>
      <c r="D325" s="17" t="s">
        <v>742</v>
      </c>
      <c r="E325" s="17">
        <v>320</v>
      </c>
      <c r="F325" s="17">
        <v>4</v>
      </c>
      <c r="G325" s="17"/>
      <c r="H325" s="17"/>
      <c r="I325" s="33">
        <v>6.4</v>
      </c>
      <c r="J325" s="68"/>
      <c r="K325" s="69">
        <f>I325</f>
        <v>6.4</v>
      </c>
    </row>
    <row r="326" s="4" customFormat="1" ht="36" spans="1:11">
      <c r="A326" s="61">
        <v>25</v>
      </c>
      <c r="B326" s="17"/>
      <c r="C326" s="17" t="s">
        <v>743</v>
      </c>
      <c r="D326" s="17" t="s">
        <v>744</v>
      </c>
      <c r="E326" s="17">
        <v>480</v>
      </c>
      <c r="F326" s="17">
        <v>8</v>
      </c>
      <c r="G326" s="17"/>
      <c r="H326" s="17"/>
      <c r="I326" s="33">
        <v>9.6</v>
      </c>
      <c r="J326" s="68"/>
      <c r="K326" s="69">
        <f>I326</f>
        <v>9.6</v>
      </c>
    </row>
    <row r="327" s="4" customFormat="1" ht="24" spans="1:11">
      <c r="A327" s="61">
        <v>26</v>
      </c>
      <c r="B327" s="17" t="s">
        <v>745</v>
      </c>
      <c r="C327" s="17" t="s">
        <v>746</v>
      </c>
      <c r="D327" s="17" t="s">
        <v>747</v>
      </c>
      <c r="E327" s="17">
        <v>1440</v>
      </c>
      <c r="F327" s="17">
        <v>20</v>
      </c>
      <c r="G327" s="17"/>
      <c r="H327" s="17"/>
      <c r="I327" s="33">
        <v>28.8</v>
      </c>
      <c r="J327" s="68"/>
      <c r="K327" s="69">
        <f>I327</f>
        <v>28.8</v>
      </c>
    </row>
    <row r="328" s="4" customFormat="1" ht="24" spans="1:11">
      <c r="A328" s="61">
        <v>27</v>
      </c>
      <c r="B328" s="17"/>
      <c r="C328" s="17" t="s">
        <v>748</v>
      </c>
      <c r="D328" s="17" t="s">
        <v>747</v>
      </c>
      <c r="E328" s="17">
        <v>600</v>
      </c>
      <c r="F328" s="17">
        <v>14</v>
      </c>
      <c r="G328" s="17"/>
      <c r="H328" s="17"/>
      <c r="I328" s="33">
        <v>12</v>
      </c>
      <c r="J328" s="68"/>
      <c r="K328" s="69">
        <f>I328</f>
        <v>12</v>
      </c>
    </row>
    <row r="329" s="4" customFormat="1" ht="28" customHeight="1" spans="1:11">
      <c r="A329" s="56" t="s">
        <v>749</v>
      </c>
      <c r="B329" s="57"/>
      <c r="C329" s="58"/>
      <c r="D329" s="58"/>
      <c r="E329" s="58"/>
      <c r="F329" s="58"/>
      <c r="G329" s="58"/>
      <c r="H329" s="58"/>
      <c r="I329" s="66">
        <f>SUM(I330:I334)</f>
        <v>80.18</v>
      </c>
      <c r="J329" s="67"/>
      <c r="K329" s="66">
        <f>SUM(K330:K334)</f>
        <v>80.18</v>
      </c>
    </row>
    <row r="330" s="4" customFormat="1" ht="24.75" spans="1:11">
      <c r="A330" s="61">
        <v>28</v>
      </c>
      <c r="B330" s="17" t="s">
        <v>750</v>
      </c>
      <c r="C330" s="17" t="s">
        <v>751</v>
      </c>
      <c r="D330" s="17" t="s">
        <v>752</v>
      </c>
      <c r="E330" s="17">
        <v>1200</v>
      </c>
      <c r="F330" s="17">
        <v>6</v>
      </c>
      <c r="G330" s="17">
        <v>77</v>
      </c>
      <c r="H330" s="17">
        <v>7</v>
      </c>
      <c r="I330" s="33">
        <v>24.77</v>
      </c>
      <c r="J330" s="70"/>
      <c r="K330" s="69">
        <f>I330</f>
        <v>24.77</v>
      </c>
    </row>
    <row r="331" s="4" customFormat="1" ht="36" spans="1:11">
      <c r="A331" s="61">
        <v>29</v>
      </c>
      <c r="B331" s="17" t="s">
        <v>308</v>
      </c>
      <c r="C331" s="17" t="s">
        <v>753</v>
      </c>
      <c r="D331" s="17" t="s">
        <v>754</v>
      </c>
      <c r="E331" s="17">
        <v>600</v>
      </c>
      <c r="F331" s="17">
        <v>8</v>
      </c>
      <c r="G331" s="17"/>
      <c r="H331" s="17"/>
      <c r="I331" s="33">
        <v>12</v>
      </c>
      <c r="J331" s="68"/>
      <c r="K331" s="69">
        <f>I331</f>
        <v>12</v>
      </c>
    </row>
    <row r="332" s="4" customFormat="1" ht="24" spans="1:11">
      <c r="A332" s="61">
        <v>30</v>
      </c>
      <c r="B332" s="17" t="s">
        <v>755</v>
      </c>
      <c r="C332" s="17" t="s">
        <v>756</v>
      </c>
      <c r="D332" s="17" t="s">
        <v>757</v>
      </c>
      <c r="E332" s="17">
        <v>480</v>
      </c>
      <c r="F332" s="17">
        <v>4</v>
      </c>
      <c r="G332" s="17">
        <v>7</v>
      </c>
      <c r="H332" s="17">
        <v>1</v>
      </c>
      <c r="I332" s="33">
        <v>9.67</v>
      </c>
      <c r="J332" s="70"/>
      <c r="K332" s="69">
        <f>I332</f>
        <v>9.67</v>
      </c>
    </row>
    <row r="333" s="4" customFormat="1" ht="24" spans="1:11">
      <c r="A333" s="61">
        <v>31</v>
      </c>
      <c r="B333" s="20" t="s">
        <v>758</v>
      </c>
      <c r="C333" s="20" t="s">
        <v>759</v>
      </c>
      <c r="D333" s="20" t="s">
        <v>760</v>
      </c>
      <c r="E333" s="17">
        <v>480</v>
      </c>
      <c r="F333" s="17">
        <v>4</v>
      </c>
      <c r="G333" s="17">
        <v>14</v>
      </c>
      <c r="H333" s="17">
        <v>2</v>
      </c>
      <c r="I333" s="33">
        <v>9.74</v>
      </c>
      <c r="J333" s="70"/>
      <c r="K333" s="69">
        <f>I333</f>
        <v>9.74</v>
      </c>
    </row>
    <row r="334" s="4" customFormat="1" ht="24" spans="1:11">
      <c r="A334" s="61">
        <v>32</v>
      </c>
      <c r="B334" s="20" t="s">
        <v>761</v>
      </c>
      <c r="C334" s="20" t="s">
        <v>762</v>
      </c>
      <c r="D334" s="20" t="s">
        <v>763</v>
      </c>
      <c r="E334" s="89">
        <v>1200</v>
      </c>
      <c r="F334" s="89">
        <v>10</v>
      </c>
      <c r="G334" s="89"/>
      <c r="H334" s="89"/>
      <c r="I334" s="93">
        <v>24</v>
      </c>
      <c r="J334" s="70"/>
      <c r="K334" s="69">
        <f>I334</f>
        <v>24</v>
      </c>
    </row>
    <row r="335" s="4" customFormat="1" ht="28" customHeight="1" spans="1:11">
      <c r="A335" s="56" t="s">
        <v>764</v>
      </c>
      <c r="B335" s="57"/>
      <c r="C335" s="58"/>
      <c r="D335" s="58"/>
      <c r="E335" s="58"/>
      <c r="F335" s="58"/>
      <c r="G335" s="58"/>
      <c r="H335" s="58"/>
      <c r="I335" s="66">
        <f>SUM(I336:I338)</f>
        <v>26.72</v>
      </c>
      <c r="J335" s="67"/>
      <c r="K335" s="66">
        <f>SUM(K336:K338)</f>
        <v>26.72</v>
      </c>
    </row>
    <row r="336" s="4" customFormat="1" ht="24" spans="1:11">
      <c r="A336" s="61">
        <v>33</v>
      </c>
      <c r="B336" s="20" t="s">
        <v>308</v>
      </c>
      <c r="C336" s="20" t="s">
        <v>765</v>
      </c>
      <c r="D336" s="20" t="s">
        <v>766</v>
      </c>
      <c r="E336" s="89">
        <v>800</v>
      </c>
      <c r="F336" s="89">
        <v>8</v>
      </c>
      <c r="G336" s="89">
        <v>0</v>
      </c>
      <c r="H336" s="89">
        <v>0</v>
      </c>
      <c r="I336" s="93">
        <v>16</v>
      </c>
      <c r="J336" s="70"/>
      <c r="K336" s="69">
        <f>I336</f>
        <v>16</v>
      </c>
    </row>
    <row r="337" s="4" customFormat="1" ht="24" spans="1:11">
      <c r="A337" s="61">
        <v>34</v>
      </c>
      <c r="B337" s="20" t="s">
        <v>82</v>
      </c>
      <c r="C337" s="20" t="s">
        <v>767</v>
      </c>
      <c r="D337" s="20" t="s">
        <v>768</v>
      </c>
      <c r="E337" s="89">
        <v>240</v>
      </c>
      <c r="F337" s="89">
        <v>2</v>
      </c>
      <c r="G337" s="89">
        <v>28</v>
      </c>
      <c r="H337" s="89">
        <v>2</v>
      </c>
      <c r="I337" s="93">
        <v>5.08</v>
      </c>
      <c r="J337" s="70"/>
      <c r="K337" s="69">
        <f>I337</f>
        <v>5.08</v>
      </c>
    </row>
    <row r="338" s="4" customFormat="1" ht="24" spans="1:11">
      <c r="A338" s="61">
        <v>35</v>
      </c>
      <c r="B338" s="20" t="s">
        <v>243</v>
      </c>
      <c r="C338" s="20" t="s">
        <v>769</v>
      </c>
      <c r="D338" s="20" t="s">
        <v>770</v>
      </c>
      <c r="E338" s="89">
        <v>240</v>
      </c>
      <c r="F338" s="89">
        <v>2</v>
      </c>
      <c r="G338" s="89">
        <v>84</v>
      </c>
      <c r="H338" s="89">
        <v>14</v>
      </c>
      <c r="I338" s="93">
        <v>5.64</v>
      </c>
      <c r="J338" s="70"/>
      <c r="K338" s="69">
        <f>I338</f>
        <v>5.64</v>
      </c>
    </row>
    <row r="339" s="4" customFormat="1" ht="31" customHeight="1" spans="1:11">
      <c r="A339" s="53" t="s">
        <v>771</v>
      </c>
      <c r="B339" s="54"/>
      <c r="C339" s="54"/>
      <c r="D339" s="55"/>
      <c r="E339" s="55"/>
      <c r="F339" s="55"/>
      <c r="G339" s="55"/>
      <c r="H339" s="55"/>
      <c r="I339" s="65">
        <f>SUM(I340,I350,I353,I371,I375,I382,I385,)</f>
        <v>811.83</v>
      </c>
      <c r="J339" s="65"/>
      <c r="K339" s="65">
        <f>SUM(K340,K350,K353,K371,K375,K382,K385,)</f>
        <v>811.83</v>
      </c>
    </row>
    <row r="340" s="4" customFormat="1" ht="28" customHeight="1" spans="1:11">
      <c r="A340" s="56" t="s">
        <v>772</v>
      </c>
      <c r="B340" s="57"/>
      <c r="C340" s="58"/>
      <c r="D340" s="58"/>
      <c r="E340" s="58"/>
      <c r="F340" s="58"/>
      <c r="G340" s="58"/>
      <c r="H340" s="58"/>
      <c r="I340" s="66">
        <f>SUM(I341:I349)</f>
        <v>339.28</v>
      </c>
      <c r="J340" s="67"/>
      <c r="K340" s="66">
        <f>SUM(K341:K349)</f>
        <v>339.28</v>
      </c>
    </row>
    <row r="341" s="4" customFormat="1" ht="24" spans="1:11">
      <c r="A341" s="17">
        <v>1</v>
      </c>
      <c r="B341" s="17" t="s">
        <v>773</v>
      </c>
      <c r="C341" s="17" t="s">
        <v>774</v>
      </c>
      <c r="D341" s="17" t="s">
        <v>775</v>
      </c>
      <c r="E341" s="17">
        <v>2400</v>
      </c>
      <c r="F341" s="17">
        <v>40</v>
      </c>
      <c r="G341" s="17">
        <v>0</v>
      </c>
      <c r="H341" s="17">
        <v>0</v>
      </c>
      <c r="I341" s="33">
        <v>48</v>
      </c>
      <c r="J341" s="70"/>
      <c r="K341" s="69">
        <f t="shared" ref="K341:K349" si="23">I341</f>
        <v>48</v>
      </c>
    </row>
    <row r="342" s="4" customFormat="1" ht="24" spans="1:11">
      <c r="A342" s="17">
        <v>2</v>
      </c>
      <c r="B342" s="17" t="s">
        <v>776</v>
      </c>
      <c r="C342" s="17" t="s">
        <v>777</v>
      </c>
      <c r="D342" s="17" t="s">
        <v>778</v>
      </c>
      <c r="E342" s="17">
        <v>2500</v>
      </c>
      <c r="F342" s="17">
        <v>42</v>
      </c>
      <c r="G342" s="17">
        <v>0</v>
      </c>
      <c r="H342" s="17">
        <v>0</v>
      </c>
      <c r="I342" s="33">
        <v>50</v>
      </c>
      <c r="J342" s="70"/>
      <c r="K342" s="69">
        <f t="shared" si="23"/>
        <v>50</v>
      </c>
    </row>
    <row r="343" s="4" customFormat="1" ht="24" spans="1:11">
      <c r="A343" s="17">
        <v>3</v>
      </c>
      <c r="B343" s="17" t="s">
        <v>779</v>
      </c>
      <c r="C343" s="17" t="s">
        <v>780</v>
      </c>
      <c r="D343" s="17" t="s">
        <v>781</v>
      </c>
      <c r="E343" s="17">
        <v>720</v>
      </c>
      <c r="F343" s="17">
        <v>12</v>
      </c>
      <c r="G343" s="17">
        <v>0</v>
      </c>
      <c r="H343" s="17">
        <v>0</v>
      </c>
      <c r="I343" s="33">
        <v>14.4</v>
      </c>
      <c r="J343" s="70"/>
      <c r="K343" s="69">
        <f t="shared" si="23"/>
        <v>14.4</v>
      </c>
    </row>
    <row r="344" s="4" customFormat="1" spans="1:11">
      <c r="A344" s="17">
        <v>4</v>
      </c>
      <c r="B344" s="17" t="s">
        <v>782</v>
      </c>
      <c r="C344" s="17" t="s">
        <v>783</v>
      </c>
      <c r="D344" s="17" t="s">
        <v>784</v>
      </c>
      <c r="E344" s="17">
        <v>1320</v>
      </c>
      <c r="F344" s="17">
        <v>22</v>
      </c>
      <c r="G344" s="17">
        <v>28</v>
      </c>
      <c r="H344" s="17">
        <v>4</v>
      </c>
      <c r="I344" s="33">
        <v>26.68</v>
      </c>
      <c r="J344" s="70"/>
      <c r="K344" s="69">
        <f t="shared" si="23"/>
        <v>26.68</v>
      </c>
    </row>
    <row r="345" s="4" customFormat="1" ht="24" spans="1:11">
      <c r="A345" s="17">
        <v>5</v>
      </c>
      <c r="B345" s="17" t="s">
        <v>785</v>
      </c>
      <c r="C345" s="17" t="s">
        <v>786</v>
      </c>
      <c r="D345" s="17" t="s">
        <v>787</v>
      </c>
      <c r="E345" s="17">
        <v>2160</v>
      </c>
      <c r="F345" s="17">
        <v>36</v>
      </c>
      <c r="G345" s="17">
        <v>0</v>
      </c>
      <c r="H345" s="17">
        <v>0</v>
      </c>
      <c r="I345" s="33">
        <v>43.2</v>
      </c>
      <c r="J345" s="70"/>
      <c r="K345" s="69">
        <f t="shared" si="23"/>
        <v>43.2</v>
      </c>
    </row>
    <row r="346" s="4" customFormat="1" ht="24" spans="1:11">
      <c r="A346" s="17">
        <v>6</v>
      </c>
      <c r="B346" s="17" t="s">
        <v>788</v>
      </c>
      <c r="C346" s="17" t="s">
        <v>789</v>
      </c>
      <c r="D346" s="17" t="s">
        <v>790</v>
      </c>
      <c r="E346" s="17">
        <v>2400</v>
      </c>
      <c r="F346" s="17">
        <v>40</v>
      </c>
      <c r="G346" s="17">
        <v>0</v>
      </c>
      <c r="H346" s="17">
        <v>0</v>
      </c>
      <c r="I346" s="33">
        <v>48</v>
      </c>
      <c r="J346" s="70"/>
      <c r="K346" s="69">
        <f t="shared" si="23"/>
        <v>48</v>
      </c>
    </row>
    <row r="347" s="4" customFormat="1" ht="36.75" spans="1:11">
      <c r="A347" s="17">
        <v>7</v>
      </c>
      <c r="B347" s="17" t="s">
        <v>791</v>
      </c>
      <c r="C347" s="17" t="s">
        <v>792</v>
      </c>
      <c r="D347" s="17" t="s">
        <v>793</v>
      </c>
      <c r="E347" s="17">
        <v>3600</v>
      </c>
      <c r="F347" s="17">
        <v>60</v>
      </c>
      <c r="G347" s="17">
        <v>0</v>
      </c>
      <c r="H347" s="17">
        <v>0</v>
      </c>
      <c r="I347" s="33">
        <v>72</v>
      </c>
      <c r="J347" s="70"/>
      <c r="K347" s="69">
        <f t="shared" si="23"/>
        <v>72</v>
      </c>
    </row>
    <row r="348" s="4" customFormat="1" ht="24.75" spans="1:11">
      <c r="A348" s="17">
        <v>8</v>
      </c>
      <c r="B348" s="17" t="s">
        <v>104</v>
      </c>
      <c r="C348" s="17" t="s">
        <v>794</v>
      </c>
      <c r="D348" s="17" t="s">
        <v>795</v>
      </c>
      <c r="E348" s="17">
        <v>1250</v>
      </c>
      <c r="F348" s="17">
        <v>30</v>
      </c>
      <c r="G348" s="17">
        <v>0</v>
      </c>
      <c r="H348" s="17">
        <v>0</v>
      </c>
      <c r="I348" s="33">
        <v>25</v>
      </c>
      <c r="J348" s="70"/>
      <c r="K348" s="69">
        <f t="shared" si="23"/>
        <v>25</v>
      </c>
    </row>
    <row r="349" s="4" customFormat="1" ht="36" spans="1:11">
      <c r="A349" s="17">
        <v>9</v>
      </c>
      <c r="B349" s="17" t="s">
        <v>308</v>
      </c>
      <c r="C349" s="17" t="s">
        <v>796</v>
      </c>
      <c r="D349" s="17" t="s">
        <v>797</v>
      </c>
      <c r="E349" s="17">
        <v>600</v>
      </c>
      <c r="F349" s="17">
        <v>8</v>
      </c>
      <c r="G349" s="17">
        <v>0</v>
      </c>
      <c r="H349" s="17">
        <v>0</v>
      </c>
      <c r="I349" s="33">
        <v>12</v>
      </c>
      <c r="J349" s="70"/>
      <c r="K349" s="69">
        <f t="shared" si="23"/>
        <v>12</v>
      </c>
    </row>
    <row r="350" s="4" customFormat="1" ht="28" customHeight="1" spans="1:11">
      <c r="A350" s="56" t="s">
        <v>798</v>
      </c>
      <c r="B350" s="57"/>
      <c r="C350" s="58"/>
      <c r="D350" s="58"/>
      <c r="E350" s="58"/>
      <c r="F350" s="58"/>
      <c r="G350" s="58"/>
      <c r="H350" s="58"/>
      <c r="I350" s="66">
        <f>SUM(I351:I352)</f>
        <v>61.4</v>
      </c>
      <c r="J350" s="67"/>
      <c r="K350" s="66">
        <f>SUM(K351:K352)</f>
        <v>61.4</v>
      </c>
    </row>
    <row r="351" s="4" customFormat="1" ht="24" spans="1:11">
      <c r="A351" s="17">
        <v>10</v>
      </c>
      <c r="B351" s="17" t="s">
        <v>799</v>
      </c>
      <c r="C351" s="17" t="s">
        <v>800</v>
      </c>
      <c r="D351" s="17" t="s">
        <v>801</v>
      </c>
      <c r="E351" s="17">
        <v>2160</v>
      </c>
      <c r="F351" s="17">
        <v>12</v>
      </c>
      <c r="G351" s="17">
        <v>0</v>
      </c>
      <c r="H351" s="17">
        <v>0</v>
      </c>
      <c r="I351" s="33">
        <v>43.2</v>
      </c>
      <c r="J351" s="70"/>
      <c r="K351" s="69">
        <f>I351</f>
        <v>43.2</v>
      </c>
    </row>
    <row r="352" s="4" customFormat="1" ht="36" spans="1:11">
      <c r="A352" s="17">
        <v>11</v>
      </c>
      <c r="B352" s="17" t="s">
        <v>802</v>
      </c>
      <c r="C352" s="17" t="s">
        <v>803</v>
      </c>
      <c r="D352" s="17" t="s">
        <v>804</v>
      </c>
      <c r="E352" s="17">
        <v>840</v>
      </c>
      <c r="F352" s="17">
        <v>7</v>
      </c>
      <c r="G352" s="17">
        <v>140</v>
      </c>
      <c r="H352" s="17">
        <v>10</v>
      </c>
      <c r="I352" s="33">
        <v>18.2</v>
      </c>
      <c r="J352" s="70"/>
      <c r="K352" s="69">
        <f>I352</f>
        <v>18.2</v>
      </c>
    </row>
    <row r="353" s="4" customFormat="1" ht="28" customHeight="1" spans="1:11">
      <c r="A353" s="56" t="s">
        <v>805</v>
      </c>
      <c r="B353" s="57"/>
      <c r="C353" s="58"/>
      <c r="D353" s="58"/>
      <c r="E353" s="58"/>
      <c r="F353" s="58"/>
      <c r="G353" s="58"/>
      <c r="H353" s="58"/>
      <c r="I353" s="66">
        <f>SUM(I354:I370)</f>
        <v>82.1</v>
      </c>
      <c r="J353" s="67"/>
      <c r="K353" s="66">
        <f>SUM(K354:K370)</f>
        <v>82.1</v>
      </c>
    </row>
    <row r="354" s="4" customFormat="1" spans="1:11">
      <c r="A354" s="17">
        <v>12</v>
      </c>
      <c r="B354" s="17" t="s">
        <v>806</v>
      </c>
      <c r="C354" s="17" t="s">
        <v>807</v>
      </c>
      <c r="D354" s="17" t="s">
        <v>808</v>
      </c>
      <c r="E354" s="17">
        <v>240</v>
      </c>
      <c r="F354" s="17">
        <v>2</v>
      </c>
      <c r="G354" s="17">
        <v>28</v>
      </c>
      <c r="H354" s="17">
        <v>2</v>
      </c>
      <c r="I354" s="33">
        <v>5.08</v>
      </c>
      <c r="J354" s="68"/>
      <c r="K354" s="69">
        <f t="shared" ref="K354:K370" si="24">I354</f>
        <v>5.08</v>
      </c>
    </row>
    <row r="355" s="4" customFormat="1" ht="24" spans="1:11">
      <c r="A355" s="17">
        <v>13</v>
      </c>
      <c r="B355" s="17" t="s">
        <v>806</v>
      </c>
      <c r="C355" s="17" t="s">
        <v>809</v>
      </c>
      <c r="D355" s="17" t="s">
        <v>810</v>
      </c>
      <c r="E355" s="17">
        <v>120</v>
      </c>
      <c r="F355" s="17">
        <v>1</v>
      </c>
      <c r="G355" s="17">
        <v>42</v>
      </c>
      <c r="H355" s="17">
        <v>3</v>
      </c>
      <c r="I355" s="33">
        <v>2.82</v>
      </c>
      <c r="J355" s="68"/>
      <c r="K355" s="69">
        <f t="shared" si="24"/>
        <v>2.82</v>
      </c>
    </row>
    <row r="356" s="4" customFormat="1" spans="1:11">
      <c r="A356" s="17">
        <v>14</v>
      </c>
      <c r="B356" s="17" t="s">
        <v>806</v>
      </c>
      <c r="C356" s="17" t="s">
        <v>811</v>
      </c>
      <c r="D356" s="17" t="s">
        <v>812</v>
      </c>
      <c r="E356" s="17">
        <v>120</v>
      </c>
      <c r="F356" s="17">
        <v>1</v>
      </c>
      <c r="G356" s="17">
        <v>35</v>
      </c>
      <c r="H356" s="17">
        <v>3</v>
      </c>
      <c r="I356" s="33">
        <v>2.75</v>
      </c>
      <c r="J356" s="68"/>
      <c r="K356" s="69">
        <f t="shared" si="24"/>
        <v>2.75</v>
      </c>
    </row>
    <row r="357" s="4" customFormat="1" spans="1:11">
      <c r="A357" s="17">
        <v>15</v>
      </c>
      <c r="B357" s="17" t="s">
        <v>806</v>
      </c>
      <c r="C357" s="17" t="s">
        <v>813</v>
      </c>
      <c r="D357" s="17" t="s">
        <v>814</v>
      </c>
      <c r="E357" s="17">
        <v>240</v>
      </c>
      <c r="F357" s="17">
        <v>2</v>
      </c>
      <c r="G357" s="17">
        <v>49</v>
      </c>
      <c r="H357" s="17">
        <v>4</v>
      </c>
      <c r="I357" s="33">
        <v>5.29</v>
      </c>
      <c r="J357" s="68"/>
      <c r="K357" s="69">
        <f t="shared" si="24"/>
        <v>5.29</v>
      </c>
    </row>
    <row r="358" s="4" customFormat="1" spans="1:11">
      <c r="A358" s="17">
        <v>16</v>
      </c>
      <c r="B358" s="17" t="s">
        <v>806</v>
      </c>
      <c r="C358" s="17" t="s">
        <v>815</v>
      </c>
      <c r="D358" s="17" t="s">
        <v>816</v>
      </c>
      <c r="E358" s="17">
        <v>240</v>
      </c>
      <c r="F358" s="17">
        <v>2</v>
      </c>
      <c r="G358" s="17">
        <v>21</v>
      </c>
      <c r="H358" s="17">
        <v>2</v>
      </c>
      <c r="I358" s="33">
        <v>5.01</v>
      </c>
      <c r="J358" s="68"/>
      <c r="K358" s="69">
        <f t="shared" si="24"/>
        <v>5.01</v>
      </c>
    </row>
    <row r="359" s="4" customFormat="1" spans="1:11">
      <c r="A359" s="17">
        <v>17</v>
      </c>
      <c r="B359" s="17" t="s">
        <v>806</v>
      </c>
      <c r="C359" s="17" t="s">
        <v>817</v>
      </c>
      <c r="D359" s="17" t="s">
        <v>818</v>
      </c>
      <c r="E359" s="17">
        <v>120</v>
      </c>
      <c r="F359" s="17">
        <v>1</v>
      </c>
      <c r="G359" s="17">
        <v>35</v>
      </c>
      <c r="H359" s="17">
        <v>3</v>
      </c>
      <c r="I359" s="33">
        <v>2.75</v>
      </c>
      <c r="J359" s="68"/>
      <c r="K359" s="69">
        <f t="shared" si="24"/>
        <v>2.75</v>
      </c>
    </row>
    <row r="360" s="4" customFormat="1" spans="1:11">
      <c r="A360" s="17">
        <v>18</v>
      </c>
      <c r="B360" s="17" t="s">
        <v>806</v>
      </c>
      <c r="C360" s="17" t="s">
        <v>819</v>
      </c>
      <c r="D360" s="17" t="s">
        <v>820</v>
      </c>
      <c r="E360" s="17"/>
      <c r="F360" s="17"/>
      <c r="G360" s="17">
        <v>56</v>
      </c>
      <c r="H360" s="17">
        <v>4</v>
      </c>
      <c r="I360" s="33">
        <v>0.56</v>
      </c>
      <c r="J360" s="68"/>
      <c r="K360" s="69">
        <f t="shared" si="24"/>
        <v>0.56</v>
      </c>
    </row>
    <row r="361" s="4" customFormat="1" spans="1:11">
      <c r="A361" s="17">
        <v>19</v>
      </c>
      <c r="B361" s="17" t="s">
        <v>806</v>
      </c>
      <c r="C361" s="17" t="s">
        <v>821</v>
      </c>
      <c r="D361" s="17" t="s">
        <v>822</v>
      </c>
      <c r="E361" s="17"/>
      <c r="F361" s="17"/>
      <c r="G361" s="17">
        <v>56</v>
      </c>
      <c r="H361" s="17">
        <v>4</v>
      </c>
      <c r="I361" s="33">
        <v>0.56</v>
      </c>
      <c r="J361" s="68"/>
      <c r="K361" s="69">
        <f t="shared" si="24"/>
        <v>0.56</v>
      </c>
    </row>
    <row r="362" s="4" customFormat="1" ht="24" spans="1:11">
      <c r="A362" s="17">
        <v>20</v>
      </c>
      <c r="B362" s="17" t="s">
        <v>806</v>
      </c>
      <c r="C362" s="17" t="s">
        <v>823</v>
      </c>
      <c r="D362" s="17" t="s">
        <v>824</v>
      </c>
      <c r="E362" s="17">
        <v>280</v>
      </c>
      <c r="F362" s="17">
        <v>3</v>
      </c>
      <c r="G362" s="17">
        <v>56</v>
      </c>
      <c r="H362" s="17">
        <v>4</v>
      </c>
      <c r="I362" s="33">
        <v>6.16</v>
      </c>
      <c r="J362" s="68"/>
      <c r="K362" s="69">
        <f t="shared" si="24"/>
        <v>6.16</v>
      </c>
    </row>
    <row r="363" s="4" customFormat="1" spans="1:11">
      <c r="A363" s="17">
        <v>21</v>
      </c>
      <c r="B363" s="17" t="s">
        <v>806</v>
      </c>
      <c r="C363" s="17" t="s">
        <v>825</v>
      </c>
      <c r="D363" s="17" t="s">
        <v>826</v>
      </c>
      <c r="E363" s="17">
        <v>360</v>
      </c>
      <c r="F363" s="17">
        <v>3</v>
      </c>
      <c r="G363" s="17">
        <v>28</v>
      </c>
      <c r="H363" s="17">
        <v>2</v>
      </c>
      <c r="I363" s="33">
        <v>7.48</v>
      </c>
      <c r="J363" s="68"/>
      <c r="K363" s="69">
        <f t="shared" si="24"/>
        <v>7.48</v>
      </c>
    </row>
    <row r="364" s="4" customFormat="1" spans="1:11">
      <c r="A364" s="17">
        <v>22</v>
      </c>
      <c r="B364" s="17" t="s">
        <v>806</v>
      </c>
      <c r="C364" s="17" t="s">
        <v>827</v>
      </c>
      <c r="D364" s="17" t="s">
        <v>828</v>
      </c>
      <c r="E364" s="17">
        <v>240</v>
      </c>
      <c r="F364" s="17">
        <v>2</v>
      </c>
      <c r="G364" s="17">
        <v>84</v>
      </c>
      <c r="H364" s="17">
        <v>6</v>
      </c>
      <c r="I364" s="33">
        <v>5.64</v>
      </c>
      <c r="J364" s="68"/>
      <c r="K364" s="69">
        <f t="shared" si="24"/>
        <v>5.64</v>
      </c>
    </row>
    <row r="365" s="4" customFormat="1" ht="24" spans="1:11">
      <c r="A365" s="17">
        <v>23</v>
      </c>
      <c r="B365" s="17" t="s">
        <v>806</v>
      </c>
      <c r="C365" s="17" t="s">
        <v>829</v>
      </c>
      <c r="D365" s="17" t="s">
        <v>830</v>
      </c>
      <c r="E365" s="17">
        <v>160</v>
      </c>
      <c r="F365" s="17">
        <v>2</v>
      </c>
      <c r="G365" s="17">
        <v>84</v>
      </c>
      <c r="H365" s="17">
        <v>6</v>
      </c>
      <c r="I365" s="33">
        <v>4.04</v>
      </c>
      <c r="J365" s="68"/>
      <c r="K365" s="69">
        <f t="shared" si="24"/>
        <v>4.04</v>
      </c>
    </row>
    <row r="366" s="4" customFormat="1" spans="1:11">
      <c r="A366" s="17">
        <v>24</v>
      </c>
      <c r="B366" s="17" t="s">
        <v>806</v>
      </c>
      <c r="C366" s="17" t="s">
        <v>831</v>
      </c>
      <c r="D366" s="17" t="s">
        <v>832</v>
      </c>
      <c r="E366" s="17">
        <v>280</v>
      </c>
      <c r="F366" s="17">
        <v>3</v>
      </c>
      <c r="G366" s="17">
        <v>42</v>
      </c>
      <c r="H366" s="17">
        <v>3</v>
      </c>
      <c r="I366" s="33">
        <v>6.02</v>
      </c>
      <c r="J366" s="68"/>
      <c r="K366" s="69">
        <f t="shared" si="24"/>
        <v>6.02</v>
      </c>
    </row>
    <row r="367" s="4" customFormat="1" spans="1:11">
      <c r="A367" s="17">
        <v>25</v>
      </c>
      <c r="B367" s="17" t="s">
        <v>806</v>
      </c>
      <c r="C367" s="17" t="s">
        <v>833</v>
      </c>
      <c r="D367" s="17" t="s">
        <v>834</v>
      </c>
      <c r="E367" s="17">
        <v>160</v>
      </c>
      <c r="F367" s="17">
        <v>2</v>
      </c>
      <c r="G367" s="17">
        <v>28</v>
      </c>
      <c r="H367" s="17">
        <v>2</v>
      </c>
      <c r="I367" s="33">
        <v>3.48</v>
      </c>
      <c r="J367" s="68"/>
      <c r="K367" s="69">
        <f t="shared" si="24"/>
        <v>3.48</v>
      </c>
    </row>
    <row r="368" s="4" customFormat="1" spans="1:11">
      <c r="A368" s="17">
        <v>26</v>
      </c>
      <c r="B368" s="17" t="s">
        <v>806</v>
      </c>
      <c r="C368" s="17" t="s">
        <v>835</v>
      </c>
      <c r="D368" s="17" t="s">
        <v>836</v>
      </c>
      <c r="E368" s="17">
        <v>1000</v>
      </c>
      <c r="F368" s="17">
        <v>8</v>
      </c>
      <c r="G368" s="17">
        <v>14</v>
      </c>
      <c r="H368" s="17">
        <v>1</v>
      </c>
      <c r="I368" s="33">
        <v>20.14</v>
      </c>
      <c r="J368" s="68"/>
      <c r="K368" s="69">
        <f t="shared" si="24"/>
        <v>20.14</v>
      </c>
    </row>
    <row r="369" s="4" customFormat="1" spans="1:11">
      <c r="A369" s="17">
        <v>27</v>
      </c>
      <c r="B369" s="17" t="s">
        <v>806</v>
      </c>
      <c r="C369" s="17" t="s">
        <v>837</v>
      </c>
      <c r="D369" s="17" t="s">
        <v>838</v>
      </c>
      <c r="E369" s="17"/>
      <c r="F369" s="17"/>
      <c r="G369" s="17">
        <v>56</v>
      </c>
      <c r="H369" s="17">
        <v>4</v>
      </c>
      <c r="I369" s="33">
        <v>0.56</v>
      </c>
      <c r="J369" s="68"/>
      <c r="K369" s="69">
        <f t="shared" si="24"/>
        <v>0.56</v>
      </c>
    </row>
    <row r="370" s="4" customFormat="1" spans="1:11">
      <c r="A370" s="17">
        <v>28</v>
      </c>
      <c r="B370" s="17" t="s">
        <v>806</v>
      </c>
      <c r="C370" s="17" t="s">
        <v>839</v>
      </c>
      <c r="D370" s="17" t="s">
        <v>840</v>
      </c>
      <c r="E370" s="17">
        <v>160</v>
      </c>
      <c r="F370" s="17">
        <v>2</v>
      </c>
      <c r="G370" s="17">
        <v>56</v>
      </c>
      <c r="H370" s="17">
        <v>4</v>
      </c>
      <c r="I370" s="33">
        <v>3.76</v>
      </c>
      <c r="J370" s="68"/>
      <c r="K370" s="69">
        <f t="shared" si="24"/>
        <v>3.76</v>
      </c>
    </row>
    <row r="371" s="4" customFormat="1" ht="28" customHeight="1" spans="1:11">
      <c r="A371" s="56" t="s">
        <v>841</v>
      </c>
      <c r="B371" s="57"/>
      <c r="C371" s="58"/>
      <c r="D371" s="58"/>
      <c r="E371" s="58"/>
      <c r="F371" s="58"/>
      <c r="G371" s="58"/>
      <c r="H371" s="58"/>
      <c r="I371" s="66">
        <f>SUM(I372:I374)</f>
        <v>76.35</v>
      </c>
      <c r="J371" s="67"/>
      <c r="K371" s="66">
        <f>SUM(K372:K374)</f>
        <v>76.35</v>
      </c>
    </row>
    <row r="372" s="4" customFormat="1" ht="24" spans="1:11">
      <c r="A372" s="17">
        <v>29</v>
      </c>
      <c r="B372" s="17" t="s">
        <v>842</v>
      </c>
      <c r="C372" s="17" t="s">
        <v>843</v>
      </c>
      <c r="D372" s="17" t="s">
        <v>844</v>
      </c>
      <c r="E372" s="17">
        <v>1320</v>
      </c>
      <c r="F372" s="17">
        <v>18</v>
      </c>
      <c r="G372" s="17"/>
      <c r="H372" s="17"/>
      <c r="I372" s="33">
        <v>26.4</v>
      </c>
      <c r="J372" s="70"/>
      <c r="K372" s="69">
        <f>I372</f>
        <v>26.4</v>
      </c>
    </row>
    <row r="373" s="4" customFormat="1" spans="1:11">
      <c r="A373" s="17">
        <v>30</v>
      </c>
      <c r="B373" s="17" t="s">
        <v>308</v>
      </c>
      <c r="C373" s="17" t="s">
        <v>845</v>
      </c>
      <c r="D373" s="17" t="s">
        <v>846</v>
      </c>
      <c r="E373" s="17">
        <v>400</v>
      </c>
      <c r="F373" s="17">
        <v>8</v>
      </c>
      <c r="G373" s="17"/>
      <c r="H373" s="17"/>
      <c r="I373" s="33">
        <v>8</v>
      </c>
      <c r="J373" s="68"/>
      <c r="K373" s="69">
        <f>I373</f>
        <v>8</v>
      </c>
    </row>
    <row r="374" s="4" customFormat="1" ht="36.75" spans="1:11">
      <c r="A374" s="17">
        <v>31</v>
      </c>
      <c r="B374" s="17" t="s">
        <v>847</v>
      </c>
      <c r="C374" s="17" t="s">
        <v>848</v>
      </c>
      <c r="D374" s="17" t="s">
        <v>849</v>
      </c>
      <c r="E374" s="17">
        <v>2080</v>
      </c>
      <c r="F374" s="17">
        <v>40</v>
      </c>
      <c r="G374" s="17">
        <v>35</v>
      </c>
      <c r="H374" s="17">
        <v>5</v>
      </c>
      <c r="I374" s="33">
        <v>41.95</v>
      </c>
      <c r="J374" s="68"/>
      <c r="K374" s="69">
        <f>I374</f>
        <v>41.95</v>
      </c>
    </row>
    <row r="375" s="4" customFormat="1" ht="28" customHeight="1" spans="1:11">
      <c r="A375" s="56" t="s">
        <v>850</v>
      </c>
      <c r="B375" s="57"/>
      <c r="C375" s="58"/>
      <c r="D375" s="58"/>
      <c r="E375" s="58"/>
      <c r="F375" s="58"/>
      <c r="G375" s="58"/>
      <c r="H375" s="58"/>
      <c r="I375" s="66">
        <f>SUM(I376:I381)</f>
        <v>115.9</v>
      </c>
      <c r="J375" s="67"/>
      <c r="K375" s="66">
        <f>SUM(K376:K381)</f>
        <v>115.9</v>
      </c>
    </row>
    <row r="376" s="4" customFormat="1" spans="1:11">
      <c r="A376" s="17">
        <v>32</v>
      </c>
      <c r="B376" s="17" t="s">
        <v>851</v>
      </c>
      <c r="C376" s="17" t="s">
        <v>852</v>
      </c>
      <c r="D376" s="17" t="s">
        <v>853</v>
      </c>
      <c r="E376" s="17">
        <v>1800</v>
      </c>
      <c r="F376" s="17">
        <v>15</v>
      </c>
      <c r="G376" s="17"/>
      <c r="H376" s="17"/>
      <c r="I376" s="33">
        <v>36</v>
      </c>
      <c r="J376" s="68"/>
      <c r="K376" s="69">
        <f t="shared" ref="K376:K381" si="25">I376</f>
        <v>36</v>
      </c>
    </row>
    <row r="377" s="4" customFormat="1" ht="24" spans="1:11">
      <c r="A377" s="17">
        <v>33</v>
      </c>
      <c r="B377" s="17" t="s">
        <v>854</v>
      </c>
      <c r="C377" s="17" t="s">
        <v>855</v>
      </c>
      <c r="D377" s="17" t="s">
        <v>856</v>
      </c>
      <c r="E377" s="17">
        <v>800</v>
      </c>
      <c r="F377" s="17">
        <v>7</v>
      </c>
      <c r="G377" s="17"/>
      <c r="H377" s="17"/>
      <c r="I377" s="33">
        <v>16</v>
      </c>
      <c r="J377" s="68"/>
      <c r="K377" s="69">
        <f t="shared" si="25"/>
        <v>16</v>
      </c>
    </row>
    <row r="378" s="4" customFormat="1" ht="24.75" spans="1:11">
      <c r="A378" s="17">
        <v>34</v>
      </c>
      <c r="B378" s="17" t="s">
        <v>857</v>
      </c>
      <c r="C378" s="17" t="s">
        <v>857</v>
      </c>
      <c r="D378" s="17" t="s">
        <v>858</v>
      </c>
      <c r="E378" s="17">
        <v>960</v>
      </c>
      <c r="F378" s="17">
        <v>8</v>
      </c>
      <c r="G378" s="17">
        <v>70</v>
      </c>
      <c r="H378" s="17">
        <v>5</v>
      </c>
      <c r="I378" s="33">
        <v>19.9</v>
      </c>
      <c r="J378" s="68"/>
      <c r="K378" s="69">
        <f t="shared" si="25"/>
        <v>19.9</v>
      </c>
    </row>
    <row r="379" s="4" customFormat="1" ht="24" spans="1:11">
      <c r="A379" s="17">
        <v>35</v>
      </c>
      <c r="B379" s="17" t="s">
        <v>859</v>
      </c>
      <c r="C379" s="17" t="s">
        <v>860</v>
      </c>
      <c r="D379" s="17" t="s">
        <v>861</v>
      </c>
      <c r="E379" s="17">
        <v>1080</v>
      </c>
      <c r="F379" s="17">
        <v>9</v>
      </c>
      <c r="G379" s="17"/>
      <c r="H379" s="17"/>
      <c r="I379" s="33">
        <v>21.6</v>
      </c>
      <c r="J379" s="70"/>
      <c r="K379" s="69">
        <f t="shared" si="25"/>
        <v>21.6</v>
      </c>
    </row>
    <row r="380" s="4" customFormat="1" ht="24" spans="1:11">
      <c r="A380" s="17">
        <v>36</v>
      </c>
      <c r="B380" s="17" t="s">
        <v>862</v>
      </c>
      <c r="C380" s="17" t="s">
        <v>863</v>
      </c>
      <c r="D380" s="17" t="s">
        <v>864</v>
      </c>
      <c r="E380" s="17">
        <v>720</v>
      </c>
      <c r="F380" s="17">
        <v>6</v>
      </c>
      <c r="G380" s="17"/>
      <c r="H380" s="17"/>
      <c r="I380" s="33">
        <v>14.4</v>
      </c>
      <c r="J380" s="68"/>
      <c r="K380" s="69">
        <f t="shared" si="25"/>
        <v>14.4</v>
      </c>
    </row>
    <row r="381" s="4" customFormat="1" ht="36" spans="1:11">
      <c r="A381" s="17">
        <v>37</v>
      </c>
      <c r="B381" s="17" t="s">
        <v>308</v>
      </c>
      <c r="C381" s="17" t="s">
        <v>865</v>
      </c>
      <c r="D381" s="17" t="s">
        <v>866</v>
      </c>
      <c r="E381" s="17">
        <v>400</v>
      </c>
      <c r="F381" s="17">
        <v>8</v>
      </c>
      <c r="G381" s="17"/>
      <c r="H381" s="17"/>
      <c r="I381" s="33">
        <v>8</v>
      </c>
      <c r="J381" s="68"/>
      <c r="K381" s="69">
        <f t="shared" si="25"/>
        <v>8</v>
      </c>
    </row>
    <row r="382" s="4" customFormat="1" ht="28" customHeight="1" spans="1:11">
      <c r="A382" s="56" t="s">
        <v>867</v>
      </c>
      <c r="B382" s="57"/>
      <c r="C382" s="58"/>
      <c r="D382" s="58"/>
      <c r="E382" s="58"/>
      <c r="F382" s="58"/>
      <c r="G382" s="58"/>
      <c r="H382" s="58"/>
      <c r="I382" s="66">
        <f>SUM(I383:I384)</f>
        <v>28</v>
      </c>
      <c r="J382" s="67"/>
      <c r="K382" s="66">
        <f>SUM(K383:K384)</f>
        <v>28</v>
      </c>
    </row>
    <row r="383" s="4" customFormat="1" ht="36" spans="1:11">
      <c r="A383" s="17">
        <v>38</v>
      </c>
      <c r="B383" s="17" t="s">
        <v>308</v>
      </c>
      <c r="C383" s="17" t="s">
        <v>868</v>
      </c>
      <c r="D383" s="17" t="s">
        <v>869</v>
      </c>
      <c r="E383" s="61">
        <v>800</v>
      </c>
      <c r="F383" s="61">
        <v>8</v>
      </c>
      <c r="G383" s="76"/>
      <c r="H383" s="76"/>
      <c r="I383" s="69">
        <v>16</v>
      </c>
      <c r="J383" s="68"/>
      <c r="K383" s="69">
        <f>I383</f>
        <v>16</v>
      </c>
    </row>
    <row r="384" s="4" customFormat="1" ht="36" spans="1:11">
      <c r="A384" s="17">
        <v>39</v>
      </c>
      <c r="B384" s="17"/>
      <c r="C384" s="17" t="s">
        <v>870</v>
      </c>
      <c r="D384" s="17" t="s">
        <v>871</v>
      </c>
      <c r="E384" s="61">
        <v>600</v>
      </c>
      <c r="F384" s="61">
        <v>8</v>
      </c>
      <c r="G384" s="76"/>
      <c r="H384" s="76"/>
      <c r="I384" s="69">
        <v>12</v>
      </c>
      <c r="J384" s="68"/>
      <c r="K384" s="69">
        <f>I384</f>
        <v>12</v>
      </c>
    </row>
    <row r="385" s="4" customFormat="1" ht="28" customHeight="1" spans="1:11">
      <c r="A385" s="56" t="s">
        <v>872</v>
      </c>
      <c r="B385" s="57"/>
      <c r="C385" s="58"/>
      <c r="D385" s="58"/>
      <c r="E385" s="58"/>
      <c r="F385" s="58"/>
      <c r="G385" s="58"/>
      <c r="H385" s="58"/>
      <c r="I385" s="66">
        <f>SUM(I386:I391)</f>
        <v>108.8</v>
      </c>
      <c r="J385" s="67"/>
      <c r="K385" s="66">
        <f>SUM(K386:K391)</f>
        <v>108.8</v>
      </c>
    </row>
    <row r="386" s="4" customFormat="1" ht="36" spans="1:11">
      <c r="A386" s="17">
        <v>40</v>
      </c>
      <c r="B386" s="17" t="s">
        <v>873</v>
      </c>
      <c r="C386" s="17" t="s">
        <v>874</v>
      </c>
      <c r="D386" s="17" t="s">
        <v>875</v>
      </c>
      <c r="E386" s="17">
        <v>600</v>
      </c>
      <c r="F386" s="17">
        <v>8</v>
      </c>
      <c r="G386" s="17"/>
      <c r="H386" s="17"/>
      <c r="I386" s="33">
        <v>12</v>
      </c>
      <c r="J386" s="68"/>
      <c r="K386" s="69">
        <f t="shared" ref="K386:K394" si="26">I386</f>
        <v>12</v>
      </c>
    </row>
    <row r="387" s="4" customFormat="1" ht="36" spans="1:11">
      <c r="A387" s="17">
        <v>41</v>
      </c>
      <c r="B387" s="17"/>
      <c r="C387" s="17" t="s">
        <v>876</v>
      </c>
      <c r="D387" s="17" t="s">
        <v>877</v>
      </c>
      <c r="E387" s="17">
        <v>400</v>
      </c>
      <c r="F387" s="17">
        <v>8</v>
      </c>
      <c r="G387" s="17"/>
      <c r="H387" s="17"/>
      <c r="I387" s="33">
        <v>8</v>
      </c>
      <c r="J387" s="70"/>
      <c r="K387" s="69">
        <f t="shared" si="26"/>
        <v>8</v>
      </c>
    </row>
    <row r="388" s="4" customFormat="1" ht="24" spans="1:11">
      <c r="A388" s="17">
        <v>42</v>
      </c>
      <c r="B388" s="17" t="s">
        <v>878</v>
      </c>
      <c r="C388" s="17" t="s">
        <v>879</v>
      </c>
      <c r="D388" s="17" t="s">
        <v>880</v>
      </c>
      <c r="E388" s="17">
        <v>1200</v>
      </c>
      <c r="F388" s="17">
        <v>10</v>
      </c>
      <c r="G388" s="17"/>
      <c r="H388" s="17"/>
      <c r="I388" s="33">
        <v>24</v>
      </c>
      <c r="J388" s="68"/>
      <c r="K388" s="69">
        <f t="shared" si="26"/>
        <v>24</v>
      </c>
    </row>
    <row r="389" s="4" customFormat="1" ht="36" spans="1:11">
      <c r="A389" s="17">
        <v>43</v>
      </c>
      <c r="B389" s="17" t="s">
        <v>881</v>
      </c>
      <c r="C389" s="17" t="s">
        <v>882</v>
      </c>
      <c r="D389" s="17" t="s">
        <v>883</v>
      </c>
      <c r="E389" s="17">
        <v>1320</v>
      </c>
      <c r="F389" s="17">
        <v>11</v>
      </c>
      <c r="G389" s="17"/>
      <c r="H389" s="17"/>
      <c r="I389" s="33">
        <v>26.4</v>
      </c>
      <c r="J389" s="68"/>
      <c r="K389" s="69">
        <f t="shared" si="26"/>
        <v>26.4</v>
      </c>
    </row>
    <row r="390" s="4" customFormat="1" ht="24.75" spans="1:11">
      <c r="A390" s="17">
        <v>44</v>
      </c>
      <c r="B390" s="17" t="s">
        <v>104</v>
      </c>
      <c r="C390" s="17" t="s">
        <v>884</v>
      </c>
      <c r="D390" s="17" t="s">
        <v>885</v>
      </c>
      <c r="E390" s="17">
        <v>720</v>
      </c>
      <c r="F390" s="17">
        <v>6</v>
      </c>
      <c r="G390" s="17"/>
      <c r="H390" s="17"/>
      <c r="I390" s="33">
        <v>14.4</v>
      </c>
      <c r="J390" s="68"/>
      <c r="K390" s="69">
        <f t="shared" si="26"/>
        <v>14.4</v>
      </c>
    </row>
    <row r="391" s="4" customFormat="1" ht="24" spans="1:11">
      <c r="A391" s="17">
        <v>45</v>
      </c>
      <c r="B391" s="17" t="s">
        <v>886</v>
      </c>
      <c r="C391" s="17" t="s">
        <v>887</v>
      </c>
      <c r="D391" s="17" t="s">
        <v>888</v>
      </c>
      <c r="E391" s="17">
        <v>1200</v>
      </c>
      <c r="F391" s="17">
        <v>8</v>
      </c>
      <c r="G391" s="17"/>
      <c r="H391" s="17"/>
      <c r="I391" s="33">
        <v>24</v>
      </c>
      <c r="J391" s="68"/>
      <c r="K391" s="69">
        <f t="shared" si="26"/>
        <v>24</v>
      </c>
    </row>
    <row r="392" s="4" customFormat="1" ht="31" customHeight="1" spans="1:11">
      <c r="A392" s="53" t="s">
        <v>889</v>
      </c>
      <c r="B392" s="54"/>
      <c r="C392" s="54"/>
      <c r="D392" s="55"/>
      <c r="E392" s="55"/>
      <c r="F392" s="55"/>
      <c r="G392" s="55"/>
      <c r="H392" s="55"/>
      <c r="I392" s="65">
        <f>SUM(I393,I411,I415,I423,I430,I433,I442,)</f>
        <v>743.5</v>
      </c>
      <c r="J392" s="65"/>
      <c r="K392" s="65">
        <f>SUM(K393,K411,K415,K423,K430,K433,K442,)</f>
        <v>653.16</v>
      </c>
    </row>
    <row r="393" s="4" customFormat="1" ht="28" customHeight="1" spans="1:11">
      <c r="A393" s="56" t="s">
        <v>890</v>
      </c>
      <c r="B393" s="57"/>
      <c r="C393" s="58"/>
      <c r="D393" s="58"/>
      <c r="E393" s="58"/>
      <c r="F393" s="58"/>
      <c r="G393" s="58"/>
      <c r="H393" s="58"/>
      <c r="I393" s="66">
        <f>SUM(I394:I410)</f>
        <v>331.81</v>
      </c>
      <c r="J393" s="67"/>
      <c r="K393" s="66">
        <f>SUM(K394:K410)</f>
        <v>290.41</v>
      </c>
    </row>
    <row r="394" s="4" customFormat="1" ht="24" spans="1:11">
      <c r="A394" s="17">
        <v>1</v>
      </c>
      <c r="B394" s="17" t="s">
        <v>891</v>
      </c>
      <c r="C394" s="17" t="s">
        <v>892</v>
      </c>
      <c r="D394" s="17" t="s">
        <v>893</v>
      </c>
      <c r="E394" s="17">
        <v>600</v>
      </c>
      <c r="F394" s="17">
        <v>10</v>
      </c>
      <c r="G394" s="17">
        <v>0</v>
      </c>
      <c r="H394" s="17">
        <v>0</v>
      </c>
      <c r="I394" s="33">
        <v>12</v>
      </c>
      <c r="J394" s="70"/>
      <c r="K394" s="69">
        <f>I394</f>
        <v>12</v>
      </c>
    </row>
    <row r="395" s="4" customFormat="1" ht="24.75" spans="1:11">
      <c r="A395" s="17">
        <v>2</v>
      </c>
      <c r="B395" s="17" t="s">
        <v>104</v>
      </c>
      <c r="C395" s="17" t="s">
        <v>894</v>
      </c>
      <c r="D395" s="17" t="s">
        <v>895</v>
      </c>
      <c r="E395" s="17">
        <v>960</v>
      </c>
      <c r="F395" s="17">
        <v>8</v>
      </c>
      <c r="G395" s="17">
        <v>0</v>
      </c>
      <c r="H395" s="17">
        <v>0</v>
      </c>
      <c r="I395" s="33">
        <v>19.2</v>
      </c>
      <c r="J395" s="70"/>
      <c r="K395" s="69">
        <f>I395</f>
        <v>19.2</v>
      </c>
    </row>
    <row r="396" s="4" customFormat="1" ht="24" spans="1:11">
      <c r="A396" s="17">
        <v>3</v>
      </c>
      <c r="B396" s="17" t="s">
        <v>896</v>
      </c>
      <c r="C396" s="17" t="s">
        <v>897</v>
      </c>
      <c r="D396" s="17" t="s">
        <v>898</v>
      </c>
      <c r="E396" s="17">
        <v>480</v>
      </c>
      <c r="F396" s="17">
        <v>8</v>
      </c>
      <c r="G396" s="17">
        <v>0</v>
      </c>
      <c r="H396" s="17">
        <v>0</v>
      </c>
      <c r="I396" s="33">
        <v>9.6</v>
      </c>
      <c r="J396" s="70"/>
      <c r="K396" s="69">
        <f>I396</f>
        <v>9.6</v>
      </c>
    </row>
    <row r="397" s="4" customFormat="1" ht="24" spans="1:11">
      <c r="A397" s="17">
        <v>4</v>
      </c>
      <c r="B397" s="17" t="s">
        <v>896</v>
      </c>
      <c r="C397" s="17" t="s">
        <v>899</v>
      </c>
      <c r="D397" s="17" t="s">
        <v>900</v>
      </c>
      <c r="E397" s="17">
        <v>20</v>
      </c>
      <c r="F397" s="17">
        <v>6</v>
      </c>
      <c r="G397" s="17">
        <v>0</v>
      </c>
      <c r="H397" s="17">
        <v>0</v>
      </c>
      <c r="I397" s="33">
        <v>0.4</v>
      </c>
      <c r="J397" s="70"/>
      <c r="K397" s="69">
        <f>I397</f>
        <v>0.4</v>
      </c>
    </row>
    <row r="398" s="4" customFormat="1" ht="24.75" spans="1:11">
      <c r="A398" s="17">
        <v>5</v>
      </c>
      <c r="B398" s="17" t="s">
        <v>896</v>
      </c>
      <c r="C398" s="17" t="s">
        <v>901</v>
      </c>
      <c r="D398" s="17" t="s">
        <v>902</v>
      </c>
      <c r="E398" s="17">
        <v>720</v>
      </c>
      <c r="F398" s="17">
        <v>12</v>
      </c>
      <c r="G398" s="17">
        <v>0</v>
      </c>
      <c r="H398" s="17">
        <v>0</v>
      </c>
      <c r="I398" s="33">
        <v>14.4</v>
      </c>
      <c r="J398" s="70"/>
      <c r="K398" s="69">
        <f t="shared" ref="K398:K407" si="27">I398</f>
        <v>14.4</v>
      </c>
    </row>
    <row r="399" s="4" customFormat="1" ht="24.75" spans="1:11">
      <c r="A399" s="17">
        <v>6</v>
      </c>
      <c r="B399" s="17" t="s">
        <v>896</v>
      </c>
      <c r="C399" s="17" t="s">
        <v>903</v>
      </c>
      <c r="D399" s="17" t="s">
        <v>902</v>
      </c>
      <c r="E399" s="17">
        <v>0</v>
      </c>
      <c r="F399" s="17">
        <v>0</v>
      </c>
      <c r="G399" s="17">
        <v>42</v>
      </c>
      <c r="H399" s="17">
        <v>6</v>
      </c>
      <c r="I399" s="33">
        <v>0.42</v>
      </c>
      <c r="J399" s="70"/>
      <c r="K399" s="69">
        <f t="shared" si="27"/>
        <v>0.42</v>
      </c>
    </row>
    <row r="400" s="4" customFormat="1" ht="24" spans="1:11">
      <c r="A400" s="17">
        <v>7</v>
      </c>
      <c r="B400" s="17" t="s">
        <v>896</v>
      </c>
      <c r="C400" s="17" t="s">
        <v>904</v>
      </c>
      <c r="D400" s="17" t="s">
        <v>905</v>
      </c>
      <c r="E400" s="17">
        <v>20</v>
      </c>
      <c r="F400" s="17">
        <v>6</v>
      </c>
      <c r="G400" s="17">
        <v>0</v>
      </c>
      <c r="H400" s="17">
        <v>0</v>
      </c>
      <c r="I400" s="33">
        <v>0.4</v>
      </c>
      <c r="J400" s="70"/>
      <c r="K400" s="69">
        <f t="shared" si="27"/>
        <v>0.4</v>
      </c>
    </row>
    <row r="401" s="4" customFormat="1" ht="24" spans="1:11">
      <c r="A401" s="17">
        <v>8</v>
      </c>
      <c r="B401" s="17" t="s">
        <v>896</v>
      </c>
      <c r="C401" s="17" t="s">
        <v>906</v>
      </c>
      <c r="D401" s="17" t="s">
        <v>907</v>
      </c>
      <c r="E401" s="17">
        <v>1440</v>
      </c>
      <c r="F401" s="17">
        <v>24</v>
      </c>
      <c r="G401" s="17">
        <v>0</v>
      </c>
      <c r="H401" s="17">
        <v>0</v>
      </c>
      <c r="I401" s="33">
        <v>28.8</v>
      </c>
      <c r="J401" s="70"/>
      <c r="K401" s="69">
        <f t="shared" si="27"/>
        <v>28.8</v>
      </c>
    </row>
    <row r="402" s="4" customFormat="1" ht="24" spans="1:11">
      <c r="A402" s="17">
        <v>9</v>
      </c>
      <c r="B402" s="17" t="s">
        <v>55</v>
      </c>
      <c r="C402" s="17" t="s">
        <v>908</v>
      </c>
      <c r="D402" s="17" t="s">
        <v>909</v>
      </c>
      <c r="E402" s="17">
        <v>1440</v>
      </c>
      <c r="F402" s="17">
        <v>4</v>
      </c>
      <c r="G402" s="17">
        <v>14</v>
      </c>
      <c r="H402" s="17">
        <v>2</v>
      </c>
      <c r="I402" s="33">
        <v>28.94</v>
      </c>
      <c r="J402" s="70"/>
      <c r="K402" s="69">
        <f t="shared" si="27"/>
        <v>28.94</v>
      </c>
    </row>
    <row r="403" s="4" customFormat="1" ht="24" spans="1:11">
      <c r="A403" s="17">
        <v>10</v>
      </c>
      <c r="B403" s="17" t="s">
        <v>910</v>
      </c>
      <c r="C403" s="17" t="s">
        <v>911</v>
      </c>
      <c r="D403" s="17" t="s">
        <v>912</v>
      </c>
      <c r="E403" s="17">
        <v>2160</v>
      </c>
      <c r="F403" s="17">
        <v>6</v>
      </c>
      <c r="G403" s="17">
        <v>35</v>
      </c>
      <c r="H403" s="17">
        <v>5</v>
      </c>
      <c r="I403" s="33">
        <v>43.55</v>
      </c>
      <c r="J403" s="70"/>
      <c r="K403" s="69">
        <f t="shared" si="27"/>
        <v>43.55</v>
      </c>
    </row>
    <row r="404" s="4" customFormat="1" ht="24" spans="1:11">
      <c r="A404" s="17">
        <v>11</v>
      </c>
      <c r="B404" s="17" t="s">
        <v>162</v>
      </c>
      <c r="C404" s="17" t="s">
        <v>913</v>
      </c>
      <c r="D404" s="17" t="s">
        <v>914</v>
      </c>
      <c r="E404" s="17">
        <v>1320</v>
      </c>
      <c r="F404" s="17">
        <v>11</v>
      </c>
      <c r="G404" s="17">
        <v>70</v>
      </c>
      <c r="H404" s="17">
        <v>10</v>
      </c>
      <c r="I404" s="33">
        <v>27.1</v>
      </c>
      <c r="J404" s="70"/>
      <c r="K404" s="69">
        <f t="shared" si="27"/>
        <v>27.1</v>
      </c>
    </row>
    <row r="405" s="4" customFormat="1" ht="24" spans="1:11">
      <c r="A405" s="17">
        <v>12</v>
      </c>
      <c r="B405" s="17" t="s">
        <v>121</v>
      </c>
      <c r="C405" s="17" t="s">
        <v>915</v>
      </c>
      <c r="D405" s="17" t="s">
        <v>916</v>
      </c>
      <c r="E405" s="17">
        <v>1920</v>
      </c>
      <c r="F405" s="17">
        <v>16</v>
      </c>
      <c r="G405" s="17">
        <v>0</v>
      </c>
      <c r="H405" s="17">
        <v>0</v>
      </c>
      <c r="I405" s="33">
        <v>38.4</v>
      </c>
      <c r="J405" s="70"/>
      <c r="K405" s="69">
        <f t="shared" si="27"/>
        <v>38.4</v>
      </c>
    </row>
    <row r="406" s="4" customFormat="1" ht="24" spans="1:11">
      <c r="A406" s="17">
        <v>13</v>
      </c>
      <c r="B406" s="17" t="s">
        <v>917</v>
      </c>
      <c r="C406" s="17" t="s">
        <v>918</v>
      </c>
      <c r="D406" s="17" t="s">
        <v>919</v>
      </c>
      <c r="E406" s="17">
        <v>360</v>
      </c>
      <c r="F406" s="17">
        <v>3</v>
      </c>
      <c r="G406" s="17">
        <v>0</v>
      </c>
      <c r="H406" s="17">
        <v>0</v>
      </c>
      <c r="I406" s="33">
        <v>7.2</v>
      </c>
      <c r="J406" s="70"/>
      <c r="K406" s="69">
        <f t="shared" si="27"/>
        <v>7.2</v>
      </c>
    </row>
    <row r="407" s="4" customFormat="1" spans="1:11">
      <c r="A407" s="17">
        <v>14</v>
      </c>
      <c r="B407" s="17" t="s">
        <v>920</v>
      </c>
      <c r="C407" s="17" t="s">
        <v>921</v>
      </c>
      <c r="D407" s="17" t="s">
        <v>922</v>
      </c>
      <c r="E407" s="17">
        <v>1080</v>
      </c>
      <c r="F407" s="17">
        <v>9</v>
      </c>
      <c r="G407" s="17">
        <v>0</v>
      </c>
      <c r="H407" s="17">
        <v>0</v>
      </c>
      <c r="I407" s="33">
        <v>21.6</v>
      </c>
      <c r="J407" s="70"/>
      <c r="K407" s="69">
        <f t="shared" si="27"/>
        <v>21.6</v>
      </c>
    </row>
    <row r="408" s="4" customFormat="1" ht="24.75" spans="1:11">
      <c r="A408" s="17">
        <v>15</v>
      </c>
      <c r="B408" s="70" t="s">
        <v>923</v>
      </c>
      <c r="C408" s="17" t="s">
        <v>924</v>
      </c>
      <c r="D408" s="17" t="s">
        <v>925</v>
      </c>
      <c r="E408" s="17">
        <v>630</v>
      </c>
      <c r="F408" s="17">
        <v>4</v>
      </c>
      <c r="G408" s="17">
        <v>0</v>
      </c>
      <c r="H408" s="17">
        <v>0</v>
      </c>
      <c r="I408" s="33">
        <v>12.6</v>
      </c>
      <c r="J408" s="70" t="s">
        <v>926</v>
      </c>
      <c r="K408" s="69">
        <f>480*0.02</f>
        <v>9.6</v>
      </c>
    </row>
    <row r="409" s="4" customFormat="1" ht="24" spans="1:11">
      <c r="A409" s="17">
        <v>16</v>
      </c>
      <c r="B409" s="17" t="s">
        <v>927</v>
      </c>
      <c r="C409" s="17" t="s">
        <v>928</v>
      </c>
      <c r="D409" s="17" t="s">
        <v>929</v>
      </c>
      <c r="E409" s="17">
        <v>1440</v>
      </c>
      <c r="F409" s="17">
        <v>10</v>
      </c>
      <c r="G409" s="17">
        <v>0</v>
      </c>
      <c r="H409" s="17">
        <v>0</v>
      </c>
      <c r="I409" s="33">
        <v>28.8</v>
      </c>
      <c r="J409" s="70"/>
      <c r="K409" s="69">
        <f>I409</f>
        <v>28.8</v>
      </c>
    </row>
    <row r="410" s="4" customFormat="1" spans="1:11">
      <c r="A410" s="17">
        <v>17</v>
      </c>
      <c r="B410" s="17" t="s">
        <v>930</v>
      </c>
      <c r="C410" s="17" t="s">
        <v>931</v>
      </c>
      <c r="D410" s="17" t="s">
        <v>932</v>
      </c>
      <c r="E410" s="17">
        <v>1920</v>
      </c>
      <c r="F410" s="17">
        <v>16</v>
      </c>
      <c r="G410" s="17">
        <v>0</v>
      </c>
      <c r="H410" s="17">
        <v>0</v>
      </c>
      <c r="I410" s="33">
        <v>38.4</v>
      </c>
      <c r="J410" s="70" t="s">
        <v>933</v>
      </c>
      <c r="K410" s="69">
        <v>0</v>
      </c>
    </row>
    <row r="411" s="4" customFormat="1" ht="28" customHeight="1" spans="1:11">
      <c r="A411" s="56" t="s">
        <v>934</v>
      </c>
      <c r="B411" s="57"/>
      <c r="C411" s="58"/>
      <c r="D411" s="58"/>
      <c r="E411" s="58"/>
      <c r="F411" s="58"/>
      <c r="G411" s="58"/>
      <c r="H411" s="58"/>
      <c r="I411" s="66">
        <f>SUM(I412:I414)</f>
        <v>36</v>
      </c>
      <c r="J411" s="67"/>
      <c r="K411" s="66">
        <f>SUM(K412:K414)</f>
        <v>36</v>
      </c>
    </row>
    <row r="412" s="4" customFormat="1" ht="24" spans="1:11">
      <c r="A412" s="17">
        <v>18</v>
      </c>
      <c r="B412" s="17" t="s">
        <v>935</v>
      </c>
      <c r="C412" s="17" t="s">
        <v>936</v>
      </c>
      <c r="D412" s="17" t="s">
        <v>937</v>
      </c>
      <c r="E412" s="17">
        <v>480</v>
      </c>
      <c r="F412" s="17">
        <v>10</v>
      </c>
      <c r="G412" s="17">
        <v>0</v>
      </c>
      <c r="H412" s="17">
        <v>0</v>
      </c>
      <c r="I412" s="33">
        <v>9.6</v>
      </c>
      <c r="J412" s="70"/>
      <c r="K412" s="69">
        <f>I412</f>
        <v>9.6</v>
      </c>
    </row>
    <row r="413" s="4" customFormat="1" ht="36.75" spans="1:11">
      <c r="A413" s="17">
        <v>19</v>
      </c>
      <c r="B413" s="17" t="s">
        <v>42</v>
      </c>
      <c r="C413" s="17" t="s">
        <v>938</v>
      </c>
      <c r="D413" s="17" t="s">
        <v>939</v>
      </c>
      <c r="E413" s="17">
        <v>960</v>
      </c>
      <c r="F413" s="17">
        <v>20</v>
      </c>
      <c r="G413" s="17">
        <v>0</v>
      </c>
      <c r="H413" s="17">
        <v>0</v>
      </c>
      <c r="I413" s="33">
        <v>19.2</v>
      </c>
      <c r="J413" s="70"/>
      <c r="K413" s="69">
        <f>I413</f>
        <v>19.2</v>
      </c>
    </row>
    <row r="414" s="4" customFormat="1" ht="36" spans="1:11">
      <c r="A414" s="17">
        <v>20</v>
      </c>
      <c r="B414" s="17" t="s">
        <v>940</v>
      </c>
      <c r="C414" s="17" t="s">
        <v>941</v>
      </c>
      <c r="D414" s="17" t="s">
        <v>942</v>
      </c>
      <c r="E414" s="17">
        <v>360</v>
      </c>
      <c r="F414" s="17">
        <v>6</v>
      </c>
      <c r="G414" s="17">
        <v>0</v>
      </c>
      <c r="H414" s="17">
        <v>0</v>
      </c>
      <c r="I414" s="33">
        <v>7.2</v>
      </c>
      <c r="J414" s="70"/>
      <c r="K414" s="69">
        <f>I414</f>
        <v>7.2</v>
      </c>
    </row>
    <row r="415" s="4" customFormat="1" ht="28" customHeight="1" spans="1:11">
      <c r="A415" s="56" t="s">
        <v>943</v>
      </c>
      <c r="B415" s="57"/>
      <c r="C415" s="58"/>
      <c r="D415" s="58"/>
      <c r="E415" s="58"/>
      <c r="F415" s="58"/>
      <c r="G415" s="58"/>
      <c r="H415" s="58"/>
      <c r="I415" s="66">
        <f>SUM(I416:I422)</f>
        <v>67.51</v>
      </c>
      <c r="J415" s="67"/>
      <c r="K415" s="66">
        <f>SUM(K416:K422)</f>
        <v>67.51</v>
      </c>
    </row>
    <row r="416" s="4" customFormat="1" ht="24" spans="1:11">
      <c r="A416" s="17">
        <v>21</v>
      </c>
      <c r="B416" s="17" t="s">
        <v>944</v>
      </c>
      <c r="C416" s="17" t="s">
        <v>945</v>
      </c>
      <c r="D416" s="17" t="s">
        <v>946</v>
      </c>
      <c r="E416" s="17">
        <v>660</v>
      </c>
      <c r="F416" s="17">
        <v>6</v>
      </c>
      <c r="G416" s="17">
        <v>14</v>
      </c>
      <c r="H416" s="17">
        <v>2</v>
      </c>
      <c r="I416" s="33">
        <v>13.34</v>
      </c>
      <c r="J416" s="70"/>
      <c r="K416" s="69">
        <f t="shared" ref="K416:K425" si="28">I416</f>
        <v>13.34</v>
      </c>
    </row>
    <row r="417" s="4" customFormat="1" ht="24" spans="1:11">
      <c r="A417" s="17">
        <v>22</v>
      </c>
      <c r="B417" s="17"/>
      <c r="C417" s="17" t="s">
        <v>947</v>
      </c>
      <c r="D417" s="17" t="s">
        <v>948</v>
      </c>
      <c r="E417" s="17">
        <v>520</v>
      </c>
      <c r="F417" s="17">
        <v>6</v>
      </c>
      <c r="G417" s="17">
        <v>14</v>
      </c>
      <c r="H417" s="17">
        <v>1</v>
      </c>
      <c r="I417" s="33">
        <v>10.54</v>
      </c>
      <c r="J417" s="70"/>
      <c r="K417" s="69">
        <f t="shared" si="28"/>
        <v>10.54</v>
      </c>
    </row>
    <row r="418" s="4" customFormat="1" ht="24" spans="1:11">
      <c r="A418" s="17">
        <v>23</v>
      </c>
      <c r="B418" s="17"/>
      <c r="C418" s="17" t="s">
        <v>949</v>
      </c>
      <c r="D418" s="17" t="s">
        <v>950</v>
      </c>
      <c r="E418" s="17">
        <v>340</v>
      </c>
      <c r="F418" s="17">
        <v>4</v>
      </c>
      <c r="G418" s="17">
        <v>0</v>
      </c>
      <c r="H418" s="17">
        <v>0</v>
      </c>
      <c r="I418" s="33">
        <v>6.8</v>
      </c>
      <c r="J418" s="70"/>
      <c r="K418" s="69">
        <f t="shared" si="28"/>
        <v>6.8</v>
      </c>
    </row>
    <row r="419" s="4" customFormat="1" ht="24" spans="1:11">
      <c r="A419" s="17">
        <v>24</v>
      </c>
      <c r="B419" s="17"/>
      <c r="C419" s="17" t="s">
        <v>951</v>
      </c>
      <c r="D419" s="17" t="s">
        <v>946</v>
      </c>
      <c r="E419" s="17">
        <v>0</v>
      </c>
      <c r="F419" s="17">
        <v>0</v>
      </c>
      <c r="G419" s="17">
        <v>84</v>
      </c>
      <c r="H419" s="17">
        <v>6</v>
      </c>
      <c r="I419" s="33">
        <v>0.84</v>
      </c>
      <c r="J419" s="70"/>
      <c r="K419" s="69">
        <f t="shared" si="28"/>
        <v>0.84</v>
      </c>
    </row>
    <row r="420" s="4" customFormat="1" ht="24" spans="1:11">
      <c r="A420" s="17">
        <v>25</v>
      </c>
      <c r="B420" s="17" t="s">
        <v>952</v>
      </c>
      <c r="C420" s="17" t="s">
        <v>953</v>
      </c>
      <c r="D420" s="17" t="s">
        <v>954</v>
      </c>
      <c r="E420" s="17">
        <v>420</v>
      </c>
      <c r="F420" s="17">
        <v>4</v>
      </c>
      <c r="G420" s="17">
        <v>28</v>
      </c>
      <c r="H420" s="17">
        <v>3</v>
      </c>
      <c r="I420" s="33">
        <v>8.68</v>
      </c>
      <c r="J420" s="70"/>
      <c r="K420" s="69">
        <f t="shared" si="28"/>
        <v>8.68</v>
      </c>
    </row>
    <row r="421" s="4" customFormat="1" ht="24" spans="1:11">
      <c r="A421" s="17">
        <v>26</v>
      </c>
      <c r="B421" s="17"/>
      <c r="C421" s="17" t="s">
        <v>955</v>
      </c>
      <c r="D421" s="17" t="s">
        <v>956</v>
      </c>
      <c r="E421" s="17">
        <v>1140</v>
      </c>
      <c r="F421" s="17">
        <v>12</v>
      </c>
      <c r="G421" s="17">
        <v>49</v>
      </c>
      <c r="H421" s="17">
        <v>7</v>
      </c>
      <c r="I421" s="33">
        <v>23.29</v>
      </c>
      <c r="J421" s="70"/>
      <c r="K421" s="69">
        <f t="shared" si="28"/>
        <v>23.29</v>
      </c>
    </row>
    <row r="422" s="4" customFormat="1" ht="24" spans="1:11">
      <c r="A422" s="17">
        <v>27</v>
      </c>
      <c r="B422" s="17"/>
      <c r="C422" s="17" t="s">
        <v>957</v>
      </c>
      <c r="D422" s="17" t="s">
        <v>958</v>
      </c>
      <c r="E422" s="17">
        <v>180</v>
      </c>
      <c r="F422" s="17">
        <v>3</v>
      </c>
      <c r="G422" s="17">
        <v>42</v>
      </c>
      <c r="H422" s="17">
        <v>3</v>
      </c>
      <c r="I422" s="33">
        <v>4.02</v>
      </c>
      <c r="J422" s="70"/>
      <c r="K422" s="69">
        <f t="shared" si="28"/>
        <v>4.02</v>
      </c>
    </row>
    <row r="423" s="4" customFormat="1" ht="28" customHeight="1" spans="1:11">
      <c r="A423" s="56" t="s">
        <v>959</v>
      </c>
      <c r="B423" s="57"/>
      <c r="C423" s="58"/>
      <c r="D423" s="58"/>
      <c r="E423" s="58"/>
      <c r="F423" s="58"/>
      <c r="G423" s="58"/>
      <c r="H423" s="58"/>
      <c r="I423" s="66">
        <f>SUM(I424:I429)</f>
        <v>70.4</v>
      </c>
      <c r="J423" s="67"/>
      <c r="K423" s="66">
        <f>SUM(K424:K429)</f>
        <v>60</v>
      </c>
    </row>
    <row r="424" s="4" customFormat="1" ht="36" spans="1:11">
      <c r="A424" s="17">
        <v>28</v>
      </c>
      <c r="B424" s="17" t="s">
        <v>960</v>
      </c>
      <c r="C424" s="17" t="s">
        <v>961</v>
      </c>
      <c r="D424" s="17" t="s">
        <v>962</v>
      </c>
      <c r="E424" s="17">
        <v>960</v>
      </c>
      <c r="F424" s="17">
        <v>8</v>
      </c>
      <c r="G424" s="17">
        <v>0</v>
      </c>
      <c r="H424" s="17">
        <v>0</v>
      </c>
      <c r="I424" s="33">
        <v>19.2</v>
      </c>
      <c r="J424" s="70"/>
      <c r="K424" s="69">
        <f>I424</f>
        <v>19.2</v>
      </c>
    </row>
    <row r="425" s="4" customFormat="1" ht="36.75" spans="1:11">
      <c r="A425" s="17">
        <v>29</v>
      </c>
      <c r="B425" s="17" t="s">
        <v>963</v>
      </c>
      <c r="C425" s="17" t="s">
        <v>964</v>
      </c>
      <c r="D425" s="17" t="s">
        <v>965</v>
      </c>
      <c r="E425" s="17">
        <v>480</v>
      </c>
      <c r="F425" s="17">
        <v>4</v>
      </c>
      <c r="G425" s="17">
        <v>0</v>
      </c>
      <c r="H425" s="17">
        <v>0</v>
      </c>
      <c r="I425" s="33">
        <v>9.6</v>
      </c>
      <c r="J425" s="70"/>
      <c r="K425" s="69">
        <f>I425</f>
        <v>9.6</v>
      </c>
    </row>
    <row r="426" s="4" customFormat="1" ht="24" spans="1:11">
      <c r="A426" s="17">
        <v>30</v>
      </c>
      <c r="B426" s="17" t="s">
        <v>966</v>
      </c>
      <c r="C426" s="17" t="s">
        <v>967</v>
      </c>
      <c r="D426" s="17" t="s">
        <v>968</v>
      </c>
      <c r="E426" s="17">
        <v>480</v>
      </c>
      <c r="F426" s="17">
        <v>4</v>
      </c>
      <c r="G426" s="17">
        <v>0</v>
      </c>
      <c r="H426" s="17">
        <v>0</v>
      </c>
      <c r="I426" s="33">
        <v>9.6</v>
      </c>
      <c r="J426" s="70"/>
      <c r="K426" s="69">
        <f>I426</f>
        <v>9.6</v>
      </c>
    </row>
    <row r="427" s="4" customFormat="1" ht="24.75" spans="1:11">
      <c r="A427" s="17">
        <v>31</v>
      </c>
      <c r="B427" s="70" t="s">
        <v>969</v>
      </c>
      <c r="C427" s="17" t="s">
        <v>970</v>
      </c>
      <c r="D427" s="17" t="s">
        <v>971</v>
      </c>
      <c r="E427" s="17">
        <v>960</v>
      </c>
      <c r="F427" s="17">
        <v>8</v>
      </c>
      <c r="G427" s="17">
        <v>0</v>
      </c>
      <c r="H427" s="17">
        <v>0</v>
      </c>
      <c r="I427" s="33">
        <v>19.2</v>
      </c>
      <c r="J427" s="70" t="s">
        <v>926</v>
      </c>
      <c r="K427" s="69">
        <f>480*0.02</f>
        <v>9.6</v>
      </c>
    </row>
    <row r="428" s="4" customFormat="1" ht="36" spans="1:11">
      <c r="A428" s="17">
        <v>32</v>
      </c>
      <c r="B428" s="17" t="s">
        <v>972</v>
      </c>
      <c r="C428" s="17" t="s">
        <v>973</v>
      </c>
      <c r="D428" s="17" t="s">
        <v>974</v>
      </c>
      <c r="E428" s="17">
        <v>600</v>
      </c>
      <c r="F428" s="17">
        <v>3</v>
      </c>
      <c r="G428" s="17">
        <v>0</v>
      </c>
      <c r="H428" s="17">
        <v>0</v>
      </c>
      <c r="I428" s="33">
        <v>12</v>
      </c>
      <c r="J428" s="70"/>
      <c r="K428" s="69">
        <f>I428</f>
        <v>12</v>
      </c>
    </row>
    <row r="429" s="4" customFormat="1" ht="37.5" spans="1:11">
      <c r="A429" s="17">
        <v>33</v>
      </c>
      <c r="B429" s="17" t="s">
        <v>308</v>
      </c>
      <c r="C429" s="17" t="s">
        <v>975</v>
      </c>
      <c r="D429" s="17" t="s">
        <v>976</v>
      </c>
      <c r="E429" s="17">
        <v>40</v>
      </c>
      <c r="F429" s="17">
        <v>1</v>
      </c>
      <c r="G429" s="17">
        <v>0</v>
      </c>
      <c r="H429" s="17">
        <v>0</v>
      </c>
      <c r="I429" s="33">
        <v>0.8</v>
      </c>
      <c r="J429" s="70" t="s">
        <v>977</v>
      </c>
      <c r="K429" s="69">
        <v>0</v>
      </c>
    </row>
    <row r="430" s="4" customFormat="1" ht="28" customHeight="1" spans="1:11">
      <c r="A430" s="56" t="s">
        <v>978</v>
      </c>
      <c r="B430" s="57"/>
      <c r="C430" s="58"/>
      <c r="D430" s="58"/>
      <c r="E430" s="58"/>
      <c r="F430" s="58"/>
      <c r="G430" s="58"/>
      <c r="H430" s="58"/>
      <c r="I430" s="66">
        <f>SUM(I431:I432)</f>
        <v>50.4</v>
      </c>
      <c r="J430" s="67"/>
      <c r="K430" s="66">
        <f>SUM(K431:K432)</f>
        <v>50.4</v>
      </c>
    </row>
    <row r="431" s="4" customFormat="1" ht="24" spans="1:11">
      <c r="A431" s="17">
        <v>34</v>
      </c>
      <c r="B431" s="17" t="s">
        <v>979</v>
      </c>
      <c r="C431" s="17" t="s">
        <v>980</v>
      </c>
      <c r="D431" s="17" t="s">
        <v>981</v>
      </c>
      <c r="E431" s="17">
        <v>600</v>
      </c>
      <c r="F431" s="17">
        <v>5</v>
      </c>
      <c r="G431" s="17">
        <v>0</v>
      </c>
      <c r="H431" s="17">
        <v>0</v>
      </c>
      <c r="I431" s="33">
        <v>12</v>
      </c>
      <c r="J431" s="70"/>
      <c r="K431" s="69">
        <f>I431</f>
        <v>12</v>
      </c>
    </row>
    <row r="432" s="4" customFormat="1" ht="24" spans="1:11">
      <c r="A432" s="17">
        <v>35</v>
      </c>
      <c r="B432" s="17" t="s">
        <v>982</v>
      </c>
      <c r="C432" s="17" t="s">
        <v>983</v>
      </c>
      <c r="D432" s="17" t="s">
        <v>984</v>
      </c>
      <c r="E432" s="17">
        <v>1920</v>
      </c>
      <c r="F432" s="17">
        <v>36</v>
      </c>
      <c r="G432" s="17">
        <v>0</v>
      </c>
      <c r="H432" s="17">
        <v>0</v>
      </c>
      <c r="I432" s="33">
        <v>38.4</v>
      </c>
      <c r="J432" s="70"/>
      <c r="K432" s="69">
        <f>I432</f>
        <v>38.4</v>
      </c>
    </row>
    <row r="433" s="4" customFormat="1" ht="28" customHeight="1" spans="1:11">
      <c r="A433" s="56" t="s">
        <v>408</v>
      </c>
      <c r="B433" s="57"/>
      <c r="C433" s="58"/>
      <c r="D433" s="58"/>
      <c r="E433" s="58"/>
      <c r="F433" s="58"/>
      <c r="G433" s="58"/>
      <c r="H433" s="58"/>
      <c r="I433" s="66">
        <f>SUM(I434:I441)</f>
        <v>152.18</v>
      </c>
      <c r="J433" s="67"/>
      <c r="K433" s="66">
        <f>SUM(K434:K441)</f>
        <v>113.64</v>
      </c>
    </row>
    <row r="434" s="4" customFormat="1" ht="24" spans="1:11">
      <c r="A434" s="17">
        <v>36</v>
      </c>
      <c r="B434" s="17" t="s">
        <v>985</v>
      </c>
      <c r="C434" s="17" t="s">
        <v>986</v>
      </c>
      <c r="D434" s="17" t="s">
        <v>987</v>
      </c>
      <c r="E434" s="17">
        <v>0</v>
      </c>
      <c r="F434" s="17">
        <v>0</v>
      </c>
      <c r="G434" s="17">
        <v>42</v>
      </c>
      <c r="H434" s="17">
        <v>6</v>
      </c>
      <c r="I434" s="33">
        <v>0.42</v>
      </c>
      <c r="J434" s="70"/>
      <c r="K434" s="69">
        <f t="shared" ref="K434:K439" si="29">I434</f>
        <v>0.42</v>
      </c>
    </row>
    <row r="435" s="4" customFormat="1" ht="24" spans="1:11">
      <c r="A435" s="17">
        <v>37</v>
      </c>
      <c r="B435" s="17" t="s">
        <v>985</v>
      </c>
      <c r="C435" s="17" t="s">
        <v>988</v>
      </c>
      <c r="D435" s="17" t="s">
        <v>989</v>
      </c>
      <c r="E435" s="17">
        <v>0</v>
      </c>
      <c r="F435" s="17">
        <v>0</v>
      </c>
      <c r="G435" s="17">
        <v>42</v>
      </c>
      <c r="H435" s="17">
        <v>6</v>
      </c>
      <c r="I435" s="33">
        <v>0.42</v>
      </c>
      <c r="J435" s="70"/>
      <c r="K435" s="69">
        <f t="shared" si="29"/>
        <v>0.42</v>
      </c>
    </row>
    <row r="436" s="4" customFormat="1" ht="24.75" spans="1:11">
      <c r="A436" s="17">
        <v>38</v>
      </c>
      <c r="B436" s="17" t="s">
        <v>985</v>
      </c>
      <c r="C436" s="17" t="s">
        <v>990</v>
      </c>
      <c r="D436" s="17" t="s">
        <v>991</v>
      </c>
      <c r="E436" s="17">
        <v>720</v>
      </c>
      <c r="F436" s="17">
        <v>12</v>
      </c>
      <c r="G436" s="17">
        <v>0</v>
      </c>
      <c r="H436" s="17">
        <v>0</v>
      </c>
      <c r="I436" s="33">
        <v>14.4</v>
      </c>
      <c r="J436" s="70"/>
      <c r="K436" s="69">
        <f t="shared" si="29"/>
        <v>14.4</v>
      </c>
    </row>
    <row r="437" s="4" customFormat="1" ht="36" spans="1:11">
      <c r="A437" s="17">
        <v>39</v>
      </c>
      <c r="B437" s="17" t="s">
        <v>985</v>
      </c>
      <c r="C437" s="17" t="s">
        <v>992</v>
      </c>
      <c r="D437" s="17" t="s">
        <v>993</v>
      </c>
      <c r="E437" s="17">
        <v>720</v>
      </c>
      <c r="F437" s="17">
        <v>12</v>
      </c>
      <c r="G437" s="17">
        <v>0</v>
      </c>
      <c r="H437" s="17">
        <v>0</v>
      </c>
      <c r="I437" s="33">
        <v>14.4</v>
      </c>
      <c r="J437" s="70"/>
      <c r="K437" s="69">
        <f t="shared" si="29"/>
        <v>14.4</v>
      </c>
    </row>
    <row r="438" s="4" customFormat="1" ht="24.75" spans="1:11">
      <c r="A438" s="17">
        <v>40</v>
      </c>
      <c r="B438" s="17" t="s">
        <v>994</v>
      </c>
      <c r="C438" s="17" t="s">
        <v>995</v>
      </c>
      <c r="D438" s="17" t="s">
        <v>996</v>
      </c>
      <c r="E438" s="17">
        <v>1800</v>
      </c>
      <c r="F438" s="17">
        <v>30</v>
      </c>
      <c r="G438" s="17">
        <v>0</v>
      </c>
      <c r="H438" s="17">
        <v>0</v>
      </c>
      <c r="I438" s="33">
        <v>36</v>
      </c>
      <c r="J438" s="70"/>
      <c r="K438" s="69">
        <f t="shared" si="29"/>
        <v>36</v>
      </c>
    </row>
    <row r="439" s="4" customFormat="1" ht="24" spans="1:11">
      <c r="A439" s="17">
        <v>41</v>
      </c>
      <c r="B439" s="17" t="s">
        <v>997</v>
      </c>
      <c r="C439" s="17" t="s">
        <v>998</v>
      </c>
      <c r="D439" s="17" t="s">
        <v>987</v>
      </c>
      <c r="E439" s="17">
        <v>2400</v>
      </c>
      <c r="F439" s="17">
        <v>40</v>
      </c>
      <c r="G439" s="17">
        <v>0</v>
      </c>
      <c r="H439" s="17">
        <v>0</v>
      </c>
      <c r="I439" s="33">
        <v>48</v>
      </c>
      <c r="J439" s="70"/>
      <c r="K439" s="69">
        <f t="shared" si="29"/>
        <v>48</v>
      </c>
    </row>
    <row r="440" s="4" customFormat="1" spans="1:11">
      <c r="A440" s="17">
        <v>42</v>
      </c>
      <c r="B440" s="17" t="s">
        <v>999</v>
      </c>
      <c r="C440" s="17" t="s">
        <v>1000</v>
      </c>
      <c r="D440" s="17" t="s">
        <v>1001</v>
      </c>
      <c r="E440" s="17">
        <v>1200</v>
      </c>
      <c r="F440" s="17">
        <v>10</v>
      </c>
      <c r="G440" s="17">
        <v>0</v>
      </c>
      <c r="H440" s="17">
        <v>0</v>
      </c>
      <c r="I440" s="33">
        <v>24</v>
      </c>
      <c r="J440" s="70" t="s">
        <v>80</v>
      </c>
      <c r="K440" s="69">
        <v>0</v>
      </c>
    </row>
    <row r="441" s="4" customFormat="1" ht="24.75" spans="1:11">
      <c r="A441" s="17">
        <v>43</v>
      </c>
      <c r="B441" s="17" t="s">
        <v>999</v>
      </c>
      <c r="C441" s="17" t="s">
        <v>1002</v>
      </c>
      <c r="D441" s="17" t="s">
        <v>1003</v>
      </c>
      <c r="E441" s="17">
        <v>720</v>
      </c>
      <c r="F441" s="17">
        <v>2</v>
      </c>
      <c r="G441" s="17">
        <v>14</v>
      </c>
      <c r="H441" s="17">
        <v>2</v>
      </c>
      <c r="I441" s="33">
        <v>14.54</v>
      </c>
      <c r="J441" s="70" t="s">
        <v>80</v>
      </c>
      <c r="K441" s="69">
        <v>0</v>
      </c>
    </row>
    <row r="442" s="4" customFormat="1" ht="28" customHeight="1" spans="1:11">
      <c r="A442" s="56" t="s">
        <v>1004</v>
      </c>
      <c r="B442" s="57"/>
      <c r="C442" s="58"/>
      <c r="D442" s="58"/>
      <c r="E442" s="58"/>
      <c r="F442" s="58"/>
      <c r="G442" s="58"/>
      <c r="H442" s="58"/>
      <c r="I442" s="66">
        <f>SUM(I443:I445)</f>
        <v>35.2</v>
      </c>
      <c r="J442" s="67"/>
      <c r="K442" s="66">
        <f>SUM(K443:K445)</f>
        <v>35.2</v>
      </c>
    </row>
    <row r="443" s="4" customFormat="1" ht="24" spans="1:11">
      <c r="A443" s="17">
        <v>44</v>
      </c>
      <c r="B443" s="17" t="s">
        <v>985</v>
      </c>
      <c r="C443" s="17" t="s">
        <v>1005</v>
      </c>
      <c r="D443" s="17" t="s">
        <v>1006</v>
      </c>
      <c r="E443" s="17">
        <v>720</v>
      </c>
      <c r="F443" s="17">
        <v>14</v>
      </c>
      <c r="G443" s="17">
        <v>0</v>
      </c>
      <c r="H443" s="17">
        <v>0</v>
      </c>
      <c r="I443" s="33">
        <v>14.4</v>
      </c>
      <c r="J443" s="70"/>
      <c r="K443" s="69">
        <f>I443</f>
        <v>14.4</v>
      </c>
    </row>
    <row r="444" s="4" customFormat="1" ht="24" spans="1:11">
      <c r="A444" s="17">
        <v>45</v>
      </c>
      <c r="B444" s="17" t="s">
        <v>985</v>
      </c>
      <c r="C444" s="17" t="s">
        <v>1007</v>
      </c>
      <c r="D444" s="17" t="s">
        <v>1008</v>
      </c>
      <c r="E444" s="17">
        <v>720</v>
      </c>
      <c r="F444" s="17">
        <v>12</v>
      </c>
      <c r="G444" s="17">
        <v>0</v>
      </c>
      <c r="H444" s="17">
        <v>0</v>
      </c>
      <c r="I444" s="33">
        <v>14.4</v>
      </c>
      <c r="J444" s="70"/>
      <c r="K444" s="69">
        <f>I444</f>
        <v>14.4</v>
      </c>
    </row>
    <row r="445" s="4" customFormat="1" ht="24" spans="1:11">
      <c r="A445" s="17">
        <v>46</v>
      </c>
      <c r="B445" s="17" t="s">
        <v>985</v>
      </c>
      <c r="C445" s="17" t="s">
        <v>1009</v>
      </c>
      <c r="D445" s="17" t="s">
        <v>1010</v>
      </c>
      <c r="E445" s="17">
        <v>320</v>
      </c>
      <c r="F445" s="17">
        <v>4</v>
      </c>
      <c r="G445" s="17">
        <v>0</v>
      </c>
      <c r="H445" s="17">
        <v>0</v>
      </c>
      <c r="I445" s="33">
        <v>6.4</v>
      </c>
      <c r="J445" s="70"/>
      <c r="K445" s="69">
        <f>I445</f>
        <v>6.4</v>
      </c>
    </row>
    <row r="446" s="4" customFormat="1" ht="31" customHeight="1" spans="1:11">
      <c r="A446" s="53" t="s">
        <v>1011</v>
      </c>
      <c r="B446" s="54"/>
      <c r="C446" s="54"/>
      <c r="D446" s="55"/>
      <c r="E446" s="55"/>
      <c r="F446" s="55"/>
      <c r="G446" s="55"/>
      <c r="H446" s="55"/>
      <c r="I446" s="65">
        <f>SUM(I447,I460,I472,I476,I483,I490,I493,I498)</f>
        <v>807.35</v>
      </c>
      <c r="J446" s="65"/>
      <c r="K446" s="65">
        <f>SUM(K447,K460,K472,K476,K483,K490,K493,K498)</f>
        <v>779.31</v>
      </c>
    </row>
    <row r="447" s="4" customFormat="1" ht="28" customHeight="1" spans="1:11">
      <c r="A447" s="56" t="s">
        <v>1012</v>
      </c>
      <c r="B447" s="57"/>
      <c r="C447" s="58"/>
      <c r="D447" s="58"/>
      <c r="E447" s="58"/>
      <c r="F447" s="58"/>
      <c r="G447" s="58"/>
      <c r="H447" s="58"/>
      <c r="I447" s="66">
        <f>SUM(I448:I459)</f>
        <v>213.4</v>
      </c>
      <c r="J447" s="67"/>
      <c r="K447" s="66">
        <f>SUM(K448:K459)</f>
        <v>213.4</v>
      </c>
    </row>
    <row r="448" s="4" customFormat="1" ht="24" spans="1:11">
      <c r="A448" s="17">
        <v>1</v>
      </c>
      <c r="B448" s="19" t="s">
        <v>1013</v>
      </c>
      <c r="C448" s="19" t="s">
        <v>1014</v>
      </c>
      <c r="D448" s="19" t="s">
        <v>1015</v>
      </c>
      <c r="E448" s="17">
        <v>1600</v>
      </c>
      <c r="F448" s="17"/>
      <c r="G448" s="17">
        <v>0</v>
      </c>
      <c r="H448" s="17"/>
      <c r="I448" s="33">
        <v>32</v>
      </c>
      <c r="J448" s="70"/>
      <c r="K448" s="69">
        <f t="shared" ref="K448:K464" si="30">I448</f>
        <v>32</v>
      </c>
    </row>
    <row r="449" s="4" customFormat="1" ht="24" spans="1:11">
      <c r="A449" s="17">
        <v>2</v>
      </c>
      <c r="B449" s="19" t="s">
        <v>1016</v>
      </c>
      <c r="C449" s="19" t="s">
        <v>1017</v>
      </c>
      <c r="D449" s="19" t="s">
        <v>1018</v>
      </c>
      <c r="E449" s="17">
        <v>1920</v>
      </c>
      <c r="F449" s="17"/>
      <c r="G449" s="17">
        <v>0</v>
      </c>
      <c r="H449" s="17"/>
      <c r="I449" s="33">
        <v>38.4</v>
      </c>
      <c r="J449" s="70"/>
      <c r="K449" s="69">
        <f t="shared" si="30"/>
        <v>38.4</v>
      </c>
    </row>
    <row r="450" s="4" customFormat="1" ht="36" spans="1:11">
      <c r="A450" s="17">
        <v>3</v>
      </c>
      <c r="B450" s="19" t="s">
        <v>308</v>
      </c>
      <c r="C450" s="19" t="s">
        <v>1019</v>
      </c>
      <c r="D450" s="19" t="s">
        <v>1020</v>
      </c>
      <c r="E450" s="17">
        <v>160</v>
      </c>
      <c r="F450" s="17"/>
      <c r="G450" s="17">
        <v>0</v>
      </c>
      <c r="H450" s="17"/>
      <c r="I450" s="33">
        <v>3.2</v>
      </c>
      <c r="J450" s="70"/>
      <c r="K450" s="69">
        <f t="shared" si="30"/>
        <v>3.2</v>
      </c>
    </row>
    <row r="451" s="4" customFormat="1" ht="24" spans="1:11">
      <c r="A451" s="17">
        <v>4</v>
      </c>
      <c r="B451" s="19" t="s">
        <v>1021</v>
      </c>
      <c r="C451" s="19" t="s">
        <v>1022</v>
      </c>
      <c r="D451" s="19" t="s">
        <v>1023</v>
      </c>
      <c r="E451" s="17">
        <v>1110</v>
      </c>
      <c r="F451" s="17"/>
      <c r="G451" s="17">
        <v>0</v>
      </c>
      <c r="H451" s="17"/>
      <c r="I451" s="33">
        <v>22.2</v>
      </c>
      <c r="J451" s="70"/>
      <c r="K451" s="69">
        <f t="shared" si="30"/>
        <v>22.2</v>
      </c>
    </row>
    <row r="452" s="4" customFormat="1" ht="24" spans="1:11">
      <c r="A452" s="17">
        <v>5</v>
      </c>
      <c r="B452" s="19" t="s">
        <v>135</v>
      </c>
      <c r="C452" s="19" t="s">
        <v>1024</v>
      </c>
      <c r="D452" s="19" t="s">
        <v>1025</v>
      </c>
      <c r="E452" s="17">
        <v>600</v>
      </c>
      <c r="F452" s="17"/>
      <c r="G452" s="17">
        <v>0</v>
      </c>
      <c r="H452" s="17"/>
      <c r="I452" s="33">
        <v>12</v>
      </c>
      <c r="J452" s="70"/>
      <c r="K452" s="69">
        <f t="shared" si="30"/>
        <v>12</v>
      </c>
    </row>
    <row r="453" s="4" customFormat="1" ht="24" spans="1:11">
      <c r="A453" s="17">
        <v>6</v>
      </c>
      <c r="B453" s="19" t="s">
        <v>1026</v>
      </c>
      <c r="C453" s="19" t="s">
        <v>1027</v>
      </c>
      <c r="D453" s="19" t="s">
        <v>1028</v>
      </c>
      <c r="E453" s="17">
        <v>1200</v>
      </c>
      <c r="F453" s="17"/>
      <c r="G453" s="17">
        <v>0</v>
      </c>
      <c r="H453" s="17"/>
      <c r="I453" s="33">
        <v>24</v>
      </c>
      <c r="J453" s="70"/>
      <c r="K453" s="69">
        <f t="shared" si="30"/>
        <v>24</v>
      </c>
    </row>
    <row r="454" s="4" customFormat="1" ht="36" spans="1:11">
      <c r="A454" s="17">
        <v>7</v>
      </c>
      <c r="B454" s="19" t="s">
        <v>1029</v>
      </c>
      <c r="C454" s="19" t="s">
        <v>1030</v>
      </c>
      <c r="D454" s="19" t="s">
        <v>1031</v>
      </c>
      <c r="E454" s="17">
        <v>360</v>
      </c>
      <c r="F454" s="17"/>
      <c r="G454" s="17">
        <v>0</v>
      </c>
      <c r="H454" s="17"/>
      <c r="I454" s="33">
        <v>7.2</v>
      </c>
      <c r="J454" s="70"/>
      <c r="K454" s="69">
        <f t="shared" si="30"/>
        <v>7.2</v>
      </c>
    </row>
    <row r="455" s="4" customFormat="1" ht="24" spans="1:11">
      <c r="A455" s="17">
        <v>8</v>
      </c>
      <c r="B455" s="19" t="s">
        <v>1032</v>
      </c>
      <c r="C455" s="19" t="s">
        <v>1033</v>
      </c>
      <c r="D455" s="19" t="s">
        <v>1034</v>
      </c>
      <c r="E455" s="17">
        <v>2280</v>
      </c>
      <c r="F455" s="17"/>
      <c r="G455" s="17">
        <v>0</v>
      </c>
      <c r="H455" s="17"/>
      <c r="I455" s="33">
        <v>45.6</v>
      </c>
      <c r="J455" s="70"/>
      <c r="K455" s="69">
        <f t="shared" si="30"/>
        <v>45.6</v>
      </c>
    </row>
    <row r="456" s="4" customFormat="1" ht="36" spans="1:11">
      <c r="A456" s="17">
        <v>9</v>
      </c>
      <c r="B456" s="19" t="s">
        <v>1035</v>
      </c>
      <c r="C456" s="19" t="s">
        <v>1036</v>
      </c>
      <c r="D456" s="19" t="s">
        <v>1037</v>
      </c>
      <c r="E456" s="17">
        <v>360</v>
      </c>
      <c r="F456" s="17"/>
      <c r="G456" s="17">
        <v>0</v>
      </c>
      <c r="H456" s="17"/>
      <c r="I456" s="33">
        <v>7.2</v>
      </c>
      <c r="J456" s="70"/>
      <c r="K456" s="69">
        <f t="shared" si="30"/>
        <v>7.2</v>
      </c>
    </row>
    <row r="457" s="4" customFormat="1" ht="36" spans="1:11">
      <c r="A457" s="17">
        <v>10</v>
      </c>
      <c r="B457" s="19" t="s">
        <v>1035</v>
      </c>
      <c r="C457" s="19" t="s">
        <v>1038</v>
      </c>
      <c r="D457" s="19" t="s">
        <v>1039</v>
      </c>
      <c r="E457" s="17">
        <v>360</v>
      </c>
      <c r="F457" s="17"/>
      <c r="G457" s="17">
        <v>0</v>
      </c>
      <c r="H457" s="17"/>
      <c r="I457" s="33">
        <v>7.2</v>
      </c>
      <c r="J457" s="70"/>
      <c r="K457" s="69">
        <f t="shared" si="30"/>
        <v>7.2</v>
      </c>
    </row>
    <row r="458" s="4" customFormat="1" ht="36" spans="1:11">
      <c r="A458" s="17">
        <v>11</v>
      </c>
      <c r="B458" s="19" t="s">
        <v>1035</v>
      </c>
      <c r="C458" s="19" t="s">
        <v>1040</v>
      </c>
      <c r="D458" s="19" t="s">
        <v>1041</v>
      </c>
      <c r="E458" s="17">
        <v>360</v>
      </c>
      <c r="F458" s="17"/>
      <c r="G458" s="17">
        <v>0</v>
      </c>
      <c r="H458" s="17"/>
      <c r="I458" s="33">
        <v>7.2</v>
      </c>
      <c r="J458" s="70"/>
      <c r="K458" s="69">
        <f t="shared" si="30"/>
        <v>7.2</v>
      </c>
    </row>
    <row r="459" s="4" customFormat="1" ht="36" spans="1:11">
      <c r="A459" s="17">
        <v>12</v>
      </c>
      <c r="B459" s="19" t="s">
        <v>1035</v>
      </c>
      <c r="C459" s="19" t="s">
        <v>1042</v>
      </c>
      <c r="D459" s="19" t="s">
        <v>1043</v>
      </c>
      <c r="E459" s="17">
        <v>360</v>
      </c>
      <c r="F459" s="17"/>
      <c r="G459" s="17">
        <v>0</v>
      </c>
      <c r="H459" s="17"/>
      <c r="I459" s="33">
        <v>7.2</v>
      </c>
      <c r="J459" s="70"/>
      <c r="K459" s="69">
        <f t="shared" si="30"/>
        <v>7.2</v>
      </c>
    </row>
    <row r="460" s="4" customFormat="1" ht="28" customHeight="1" spans="1:11">
      <c r="A460" s="56" t="s">
        <v>1044</v>
      </c>
      <c r="B460" s="57"/>
      <c r="C460" s="58"/>
      <c r="D460" s="58"/>
      <c r="E460" s="58"/>
      <c r="F460" s="58"/>
      <c r="G460" s="58"/>
      <c r="H460" s="58"/>
      <c r="I460" s="66">
        <f>SUM(I461:I471)</f>
        <v>332</v>
      </c>
      <c r="J460" s="67"/>
      <c r="K460" s="66">
        <f>SUM(K461:K471)</f>
        <v>316</v>
      </c>
    </row>
    <row r="461" s="4" customFormat="1" ht="24" spans="1:11">
      <c r="A461" s="17">
        <v>13</v>
      </c>
      <c r="B461" s="70" t="s">
        <v>1045</v>
      </c>
      <c r="C461" s="70" t="s">
        <v>1046</v>
      </c>
      <c r="D461" s="70" t="s">
        <v>1047</v>
      </c>
      <c r="E461" s="17">
        <v>680</v>
      </c>
      <c r="F461" s="17"/>
      <c r="G461" s="17">
        <v>0</v>
      </c>
      <c r="H461" s="17"/>
      <c r="I461" s="33">
        <v>13.6</v>
      </c>
      <c r="J461" s="70"/>
      <c r="K461" s="69">
        <f>I461</f>
        <v>13.6</v>
      </c>
    </row>
    <row r="462" s="4" customFormat="1" spans="1:11">
      <c r="A462" s="17">
        <v>14</v>
      </c>
      <c r="B462" s="70" t="s">
        <v>1048</v>
      </c>
      <c r="C462" s="70" t="s">
        <v>1049</v>
      </c>
      <c r="D462" s="70" t="s">
        <v>1050</v>
      </c>
      <c r="E462" s="17">
        <v>1160</v>
      </c>
      <c r="F462" s="17"/>
      <c r="G462" s="17">
        <v>0</v>
      </c>
      <c r="H462" s="17"/>
      <c r="I462" s="33">
        <v>23.2</v>
      </c>
      <c r="J462" s="70"/>
      <c r="K462" s="69">
        <f>I462</f>
        <v>23.2</v>
      </c>
    </row>
    <row r="463" s="4" customFormat="1" spans="1:11">
      <c r="A463" s="17">
        <v>15</v>
      </c>
      <c r="B463" s="70" t="s">
        <v>1051</v>
      </c>
      <c r="C463" s="70" t="s">
        <v>1052</v>
      </c>
      <c r="D463" s="70" t="s">
        <v>1053</v>
      </c>
      <c r="E463" s="17">
        <v>1200</v>
      </c>
      <c r="F463" s="17"/>
      <c r="G463" s="17">
        <v>0</v>
      </c>
      <c r="H463" s="17"/>
      <c r="I463" s="33">
        <v>24</v>
      </c>
      <c r="J463" s="70"/>
      <c r="K463" s="69">
        <f>I463</f>
        <v>24</v>
      </c>
    </row>
    <row r="464" s="4" customFormat="1" ht="24" spans="1:11">
      <c r="A464" s="17">
        <v>16</v>
      </c>
      <c r="B464" s="70" t="s">
        <v>1054</v>
      </c>
      <c r="C464" s="70" t="s">
        <v>1055</v>
      </c>
      <c r="D464" s="70" t="s">
        <v>1056</v>
      </c>
      <c r="E464" s="17">
        <v>1080</v>
      </c>
      <c r="F464" s="17"/>
      <c r="G464" s="17">
        <v>0</v>
      </c>
      <c r="H464" s="17"/>
      <c r="I464" s="33">
        <v>21.6</v>
      </c>
      <c r="J464" s="70"/>
      <c r="K464" s="69">
        <f>I464</f>
        <v>21.6</v>
      </c>
    </row>
    <row r="465" s="4" customFormat="1" ht="24" spans="1:11">
      <c r="A465" s="17">
        <v>17</v>
      </c>
      <c r="B465" s="70" t="s">
        <v>1057</v>
      </c>
      <c r="C465" s="70" t="s">
        <v>1058</v>
      </c>
      <c r="D465" s="70" t="s">
        <v>1059</v>
      </c>
      <c r="E465" s="17">
        <v>1080</v>
      </c>
      <c r="F465" s="17"/>
      <c r="G465" s="17">
        <v>0</v>
      </c>
      <c r="H465" s="17"/>
      <c r="I465" s="33">
        <v>21.6</v>
      </c>
      <c r="J465" s="70"/>
      <c r="K465" s="69">
        <f>I465</f>
        <v>21.6</v>
      </c>
    </row>
    <row r="466" s="4" customFormat="1" ht="24" spans="1:11">
      <c r="A466" s="17">
        <v>18</v>
      </c>
      <c r="B466" s="70" t="s">
        <v>1060</v>
      </c>
      <c r="C466" s="70" t="s">
        <v>1061</v>
      </c>
      <c r="D466" s="70" t="s">
        <v>1062</v>
      </c>
      <c r="E466" s="17">
        <v>800</v>
      </c>
      <c r="F466" s="17"/>
      <c r="G466" s="17">
        <v>0</v>
      </c>
      <c r="H466" s="17"/>
      <c r="I466" s="33">
        <v>16</v>
      </c>
      <c r="J466" s="70" t="s">
        <v>632</v>
      </c>
      <c r="K466" s="69">
        <v>0</v>
      </c>
    </row>
    <row r="467" s="4" customFormat="1" ht="24" spans="1:11">
      <c r="A467" s="17">
        <v>19</v>
      </c>
      <c r="B467" s="70" t="s">
        <v>1063</v>
      </c>
      <c r="C467" s="70" t="s">
        <v>1064</v>
      </c>
      <c r="D467" s="70" t="s">
        <v>1065</v>
      </c>
      <c r="E467" s="17">
        <v>1600</v>
      </c>
      <c r="F467" s="17"/>
      <c r="G467" s="17">
        <v>0</v>
      </c>
      <c r="H467" s="17"/>
      <c r="I467" s="33">
        <v>32</v>
      </c>
      <c r="J467" s="70"/>
      <c r="K467" s="69">
        <f>I467</f>
        <v>32</v>
      </c>
    </row>
    <row r="468" s="4" customFormat="1" ht="24" spans="1:11">
      <c r="A468" s="17">
        <v>20</v>
      </c>
      <c r="B468" s="70" t="s">
        <v>1035</v>
      </c>
      <c r="C468" s="70" t="s">
        <v>1066</v>
      </c>
      <c r="D468" s="70" t="s">
        <v>1067</v>
      </c>
      <c r="E468" s="17">
        <v>1080</v>
      </c>
      <c r="F468" s="17"/>
      <c r="G468" s="17">
        <v>0</v>
      </c>
      <c r="H468" s="17"/>
      <c r="I468" s="33">
        <v>21.6</v>
      </c>
      <c r="J468" s="70"/>
      <c r="K468" s="69">
        <f>I468</f>
        <v>21.6</v>
      </c>
    </row>
    <row r="469" s="4" customFormat="1" ht="24" spans="1:11">
      <c r="A469" s="17">
        <v>21</v>
      </c>
      <c r="B469" s="70" t="s">
        <v>1068</v>
      </c>
      <c r="C469" s="70" t="s">
        <v>1069</v>
      </c>
      <c r="D469" s="17" t="s">
        <v>1070</v>
      </c>
      <c r="E469" s="17">
        <v>1800</v>
      </c>
      <c r="F469" s="17"/>
      <c r="G469" s="17">
        <v>0</v>
      </c>
      <c r="H469" s="17"/>
      <c r="I469" s="33">
        <v>36</v>
      </c>
      <c r="J469" s="70"/>
      <c r="K469" s="69">
        <f>I469</f>
        <v>36</v>
      </c>
    </row>
    <row r="470" s="4" customFormat="1" ht="24" spans="1:11">
      <c r="A470" s="17">
        <v>22</v>
      </c>
      <c r="B470" s="70" t="s">
        <v>1068</v>
      </c>
      <c r="C470" s="70" t="s">
        <v>1071</v>
      </c>
      <c r="D470" s="17" t="s">
        <v>1072</v>
      </c>
      <c r="E470" s="17">
        <v>720</v>
      </c>
      <c r="F470" s="17"/>
      <c r="G470" s="17">
        <v>0</v>
      </c>
      <c r="H470" s="17"/>
      <c r="I470" s="33">
        <v>14.4</v>
      </c>
      <c r="J470" s="70"/>
      <c r="K470" s="69">
        <f>I470</f>
        <v>14.4</v>
      </c>
    </row>
    <row r="471" s="4" customFormat="1" spans="1:11">
      <c r="A471" s="17">
        <v>23</v>
      </c>
      <c r="B471" s="70" t="s">
        <v>1068</v>
      </c>
      <c r="C471" s="70" t="s">
        <v>1073</v>
      </c>
      <c r="D471" s="17" t="s">
        <v>1074</v>
      </c>
      <c r="E471" s="17">
        <v>5400</v>
      </c>
      <c r="F471" s="17"/>
      <c r="G471" s="17">
        <v>0</v>
      </c>
      <c r="H471" s="17"/>
      <c r="I471" s="33">
        <v>108</v>
      </c>
      <c r="J471" s="70"/>
      <c r="K471" s="69">
        <f>I471</f>
        <v>108</v>
      </c>
    </row>
    <row r="472" s="4" customFormat="1" ht="28" customHeight="1" spans="1:11">
      <c r="A472" s="56" t="s">
        <v>1075</v>
      </c>
      <c r="B472" s="57"/>
      <c r="C472" s="58"/>
      <c r="D472" s="58"/>
      <c r="E472" s="58"/>
      <c r="F472" s="58"/>
      <c r="G472" s="58"/>
      <c r="H472" s="58"/>
      <c r="I472" s="66">
        <f>SUM(I473:I475)</f>
        <v>46.2</v>
      </c>
      <c r="J472" s="67"/>
      <c r="K472" s="66">
        <f>SUM(K473:K475)</f>
        <v>46.2</v>
      </c>
    </row>
    <row r="473" s="4" customFormat="1" ht="24" spans="1:11">
      <c r="A473" s="17">
        <v>24</v>
      </c>
      <c r="B473" s="70" t="s">
        <v>1076</v>
      </c>
      <c r="C473" s="70" t="s">
        <v>1077</v>
      </c>
      <c r="D473" s="70" t="s">
        <v>1078</v>
      </c>
      <c r="E473" s="17">
        <v>750</v>
      </c>
      <c r="F473" s="61"/>
      <c r="G473" s="17">
        <v>0</v>
      </c>
      <c r="H473" s="61"/>
      <c r="I473" s="69">
        <v>15</v>
      </c>
      <c r="J473" s="70"/>
      <c r="K473" s="69">
        <f>I473</f>
        <v>15</v>
      </c>
    </row>
    <row r="474" s="4" customFormat="1" ht="24" spans="1:11">
      <c r="A474" s="17">
        <v>25</v>
      </c>
      <c r="B474" s="70" t="s">
        <v>1079</v>
      </c>
      <c r="C474" s="70" t="s">
        <v>1080</v>
      </c>
      <c r="D474" s="70" t="s">
        <v>1081</v>
      </c>
      <c r="E474" s="61">
        <v>960</v>
      </c>
      <c r="F474" s="61"/>
      <c r="G474" s="61">
        <v>0</v>
      </c>
      <c r="H474" s="61"/>
      <c r="I474" s="69">
        <v>19.2</v>
      </c>
      <c r="J474" s="70"/>
      <c r="K474" s="69">
        <f>I474</f>
        <v>19.2</v>
      </c>
    </row>
    <row r="475" s="4" customFormat="1" ht="24" spans="1:11">
      <c r="A475" s="17">
        <v>26</v>
      </c>
      <c r="B475" s="70" t="s">
        <v>18</v>
      </c>
      <c r="C475" s="70" t="s">
        <v>1082</v>
      </c>
      <c r="D475" s="70" t="s">
        <v>1083</v>
      </c>
      <c r="E475" s="61">
        <v>600</v>
      </c>
      <c r="F475" s="61"/>
      <c r="G475" s="61">
        <v>0</v>
      </c>
      <c r="H475" s="61"/>
      <c r="I475" s="69">
        <v>12</v>
      </c>
      <c r="J475" s="70"/>
      <c r="K475" s="69">
        <f>I475</f>
        <v>12</v>
      </c>
    </row>
    <row r="476" s="4" customFormat="1" ht="28" customHeight="1" spans="1:11">
      <c r="A476" s="56" t="s">
        <v>1084</v>
      </c>
      <c r="B476" s="57"/>
      <c r="C476" s="58"/>
      <c r="D476" s="58"/>
      <c r="E476" s="58"/>
      <c r="F476" s="58"/>
      <c r="G476" s="58"/>
      <c r="H476" s="58"/>
      <c r="I476" s="66">
        <f>SUM(I477:I482)</f>
        <v>86.51</v>
      </c>
      <c r="J476" s="67"/>
      <c r="K476" s="66">
        <f>SUM(K477:K482)</f>
        <v>74.47</v>
      </c>
    </row>
    <row r="477" s="4" customFormat="1" ht="24.75" spans="1:11">
      <c r="A477" s="17">
        <v>27</v>
      </c>
      <c r="B477" s="70" t="s">
        <v>308</v>
      </c>
      <c r="C477" s="70" t="s">
        <v>1085</v>
      </c>
      <c r="D477" s="70" t="s">
        <v>1086</v>
      </c>
      <c r="E477" s="17">
        <v>800</v>
      </c>
      <c r="F477" s="17"/>
      <c r="G477" s="17">
        <v>0</v>
      </c>
      <c r="H477" s="17"/>
      <c r="I477" s="33">
        <v>16</v>
      </c>
      <c r="J477" s="70" t="s">
        <v>1087</v>
      </c>
      <c r="K477" s="69">
        <f>600*0.02</f>
        <v>12</v>
      </c>
    </row>
    <row r="478" s="4" customFormat="1" ht="36" spans="1:11">
      <c r="A478" s="17">
        <v>28</v>
      </c>
      <c r="B478" s="70" t="s">
        <v>1035</v>
      </c>
      <c r="C478" s="70" t="s">
        <v>1088</v>
      </c>
      <c r="D478" s="70" t="s">
        <v>1089</v>
      </c>
      <c r="E478" s="17">
        <v>360</v>
      </c>
      <c r="F478" s="17"/>
      <c r="G478" s="17">
        <v>0</v>
      </c>
      <c r="H478" s="17"/>
      <c r="I478" s="33">
        <v>7.2</v>
      </c>
      <c r="J478" s="70"/>
      <c r="K478" s="69">
        <f t="shared" ref="K478:K481" si="31">I478</f>
        <v>7.2</v>
      </c>
    </row>
    <row r="479" s="4" customFormat="1" ht="36.75" spans="1:11">
      <c r="A479" s="17">
        <v>29</v>
      </c>
      <c r="B479" s="70" t="s">
        <v>1090</v>
      </c>
      <c r="C479" s="70" t="s">
        <v>1091</v>
      </c>
      <c r="D479" s="70" t="s">
        <v>1092</v>
      </c>
      <c r="E479" s="17">
        <v>840</v>
      </c>
      <c r="F479" s="17"/>
      <c r="G479" s="17">
        <v>0</v>
      </c>
      <c r="H479" s="17"/>
      <c r="I479" s="33">
        <v>16.8</v>
      </c>
      <c r="J479" s="70"/>
      <c r="K479" s="69">
        <f t="shared" si="31"/>
        <v>16.8</v>
      </c>
    </row>
    <row r="480" s="4" customFormat="1" ht="24" spans="1:11">
      <c r="A480" s="17">
        <v>30</v>
      </c>
      <c r="B480" s="70" t="s">
        <v>1093</v>
      </c>
      <c r="C480" s="70" t="s">
        <v>1094</v>
      </c>
      <c r="D480" s="70" t="s">
        <v>1095</v>
      </c>
      <c r="E480" s="17">
        <v>960</v>
      </c>
      <c r="F480" s="17"/>
      <c r="G480" s="17">
        <v>0</v>
      </c>
      <c r="H480" s="17"/>
      <c r="I480" s="33">
        <v>19.2</v>
      </c>
      <c r="J480" s="70"/>
      <c r="K480" s="69">
        <f t="shared" si="31"/>
        <v>19.2</v>
      </c>
    </row>
    <row r="481" s="4" customFormat="1" ht="24" spans="1:11">
      <c r="A481" s="17">
        <v>31</v>
      </c>
      <c r="B481" s="70" t="s">
        <v>1096</v>
      </c>
      <c r="C481" s="70" t="s">
        <v>1097</v>
      </c>
      <c r="D481" s="70" t="s">
        <v>1098</v>
      </c>
      <c r="E481" s="17">
        <v>960</v>
      </c>
      <c r="F481" s="17"/>
      <c r="G481" s="17">
        <v>7</v>
      </c>
      <c r="H481" s="17"/>
      <c r="I481" s="33">
        <v>19.27</v>
      </c>
      <c r="J481" s="70"/>
      <c r="K481" s="69">
        <f t="shared" si="31"/>
        <v>19.27</v>
      </c>
    </row>
    <row r="482" s="4" customFormat="1" ht="84" spans="1:11">
      <c r="A482" s="17">
        <v>32</v>
      </c>
      <c r="B482" s="70" t="s">
        <v>1099</v>
      </c>
      <c r="C482" s="70" t="s">
        <v>1100</v>
      </c>
      <c r="D482" s="70" t="s">
        <v>1101</v>
      </c>
      <c r="E482" s="17">
        <v>360</v>
      </c>
      <c r="F482" s="17"/>
      <c r="G482" s="17">
        <v>84</v>
      </c>
      <c r="H482" s="17"/>
      <c r="I482" s="33">
        <v>8.04</v>
      </c>
      <c r="J482" s="70" t="s">
        <v>88</v>
      </c>
      <c r="K482" s="69">
        <v>0</v>
      </c>
    </row>
    <row r="483" s="4" customFormat="1" ht="28" customHeight="1" spans="1:11">
      <c r="A483" s="56" t="s">
        <v>1102</v>
      </c>
      <c r="B483" s="57"/>
      <c r="C483" s="58"/>
      <c r="D483" s="58"/>
      <c r="E483" s="58"/>
      <c r="F483" s="58"/>
      <c r="G483" s="58"/>
      <c r="H483" s="58"/>
      <c r="I483" s="66">
        <f>SUM(I484:I489)</f>
        <v>8.04</v>
      </c>
      <c r="J483" s="67"/>
      <c r="K483" s="66">
        <f>SUM(K484:K489)</f>
        <v>8.04</v>
      </c>
    </row>
    <row r="484" s="4" customFormat="1" ht="24.75" spans="1:11">
      <c r="A484" s="17">
        <v>33</v>
      </c>
      <c r="B484" s="70" t="s">
        <v>1021</v>
      </c>
      <c r="C484" s="70" t="s">
        <v>1103</v>
      </c>
      <c r="D484" s="70" t="s">
        <v>1104</v>
      </c>
      <c r="E484" s="17">
        <v>60</v>
      </c>
      <c r="F484" s="17"/>
      <c r="G484" s="17">
        <v>14</v>
      </c>
      <c r="H484" s="17"/>
      <c r="I484" s="33">
        <v>1.34</v>
      </c>
      <c r="J484" s="70"/>
      <c r="K484" s="69">
        <f t="shared" ref="K484:K489" si="32">I484</f>
        <v>1.34</v>
      </c>
    </row>
    <row r="485" s="4" customFormat="1" ht="24.75" spans="1:11">
      <c r="A485" s="17">
        <v>34</v>
      </c>
      <c r="B485" s="70" t="s">
        <v>1021</v>
      </c>
      <c r="C485" s="70" t="s">
        <v>1105</v>
      </c>
      <c r="D485" s="70" t="s">
        <v>1106</v>
      </c>
      <c r="E485" s="17">
        <v>60</v>
      </c>
      <c r="F485" s="17"/>
      <c r="G485" s="17">
        <v>14</v>
      </c>
      <c r="H485" s="17"/>
      <c r="I485" s="33">
        <v>1.34</v>
      </c>
      <c r="J485" s="70"/>
      <c r="K485" s="69">
        <f t="shared" si="32"/>
        <v>1.34</v>
      </c>
    </row>
    <row r="486" s="4" customFormat="1" ht="24.75" spans="1:11">
      <c r="A486" s="17">
        <v>35</v>
      </c>
      <c r="B486" s="70" t="s">
        <v>1021</v>
      </c>
      <c r="C486" s="70" t="s">
        <v>1107</v>
      </c>
      <c r="D486" s="70" t="s">
        <v>1108</v>
      </c>
      <c r="E486" s="17">
        <v>60</v>
      </c>
      <c r="F486" s="17"/>
      <c r="G486" s="17">
        <v>14</v>
      </c>
      <c r="H486" s="17"/>
      <c r="I486" s="33">
        <v>1.34</v>
      </c>
      <c r="J486" s="70"/>
      <c r="K486" s="69">
        <f t="shared" si="32"/>
        <v>1.34</v>
      </c>
    </row>
    <row r="487" s="4" customFormat="1" ht="24.75" spans="1:11">
      <c r="A487" s="17">
        <v>36</v>
      </c>
      <c r="B487" s="70" t="s">
        <v>1021</v>
      </c>
      <c r="C487" s="70" t="s">
        <v>1109</v>
      </c>
      <c r="D487" s="70" t="s">
        <v>1110</v>
      </c>
      <c r="E487" s="17">
        <v>60</v>
      </c>
      <c r="F487" s="17"/>
      <c r="G487" s="17">
        <v>14</v>
      </c>
      <c r="H487" s="17"/>
      <c r="I487" s="33">
        <v>1.34</v>
      </c>
      <c r="J487" s="70"/>
      <c r="K487" s="69">
        <f t="shared" si="32"/>
        <v>1.34</v>
      </c>
    </row>
    <row r="488" s="4" customFormat="1" ht="24.75" spans="1:11">
      <c r="A488" s="17">
        <v>37</v>
      </c>
      <c r="B488" s="70" t="s">
        <v>1021</v>
      </c>
      <c r="C488" s="70" t="s">
        <v>1111</v>
      </c>
      <c r="D488" s="70" t="s">
        <v>1112</v>
      </c>
      <c r="E488" s="17">
        <v>60</v>
      </c>
      <c r="F488" s="17"/>
      <c r="G488" s="17">
        <v>14</v>
      </c>
      <c r="H488" s="17"/>
      <c r="I488" s="33">
        <v>1.34</v>
      </c>
      <c r="J488" s="70"/>
      <c r="K488" s="69">
        <f t="shared" si="32"/>
        <v>1.34</v>
      </c>
    </row>
    <row r="489" s="4" customFormat="1" ht="24.75" spans="1:11">
      <c r="A489" s="17">
        <v>38</v>
      </c>
      <c r="B489" s="70" t="s">
        <v>1021</v>
      </c>
      <c r="C489" s="70" t="s">
        <v>1113</v>
      </c>
      <c r="D489" s="70" t="s">
        <v>1114</v>
      </c>
      <c r="E489" s="17">
        <v>60</v>
      </c>
      <c r="F489" s="17"/>
      <c r="G489" s="17">
        <v>14</v>
      </c>
      <c r="H489" s="17"/>
      <c r="I489" s="33">
        <v>1.34</v>
      </c>
      <c r="J489" s="70"/>
      <c r="K489" s="69">
        <f t="shared" si="32"/>
        <v>1.34</v>
      </c>
    </row>
    <row r="490" s="4" customFormat="1" ht="28" customHeight="1" spans="1:11">
      <c r="A490" s="56" t="s">
        <v>1115</v>
      </c>
      <c r="B490" s="57"/>
      <c r="C490" s="58"/>
      <c r="D490" s="58"/>
      <c r="E490" s="58"/>
      <c r="F490" s="58"/>
      <c r="G490" s="58"/>
      <c r="H490" s="58"/>
      <c r="I490" s="66">
        <f>SUM(I491:I492)</f>
        <v>33.6</v>
      </c>
      <c r="J490" s="67"/>
      <c r="K490" s="66">
        <f>SUM(K491:K492)</f>
        <v>33.6</v>
      </c>
    </row>
    <row r="491" s="4" customFormat="1" ht="24" spans="1:11">
      <c r="A491" s="17">
        <v>39</v>
      </c>
      <c r="B491" s="70" t="s">
        <v>1116</v>
      </c>
      <c r="C491" s="70" t="s">
        <v>1117</v>
      </c>
      <c r="D491" s="70" t="s">
        <v>1118</v>
      </c>
      <c r="E491" s="17">
        <v>1080</v>
      </c>
      <c r="F491" s="61"/>
      <c r="G491" s="61">
        <v>0</v>
      </c>
      <c r="H491" s="61"/>
      <c r="I491" s="69">
        <f>E491*200/10000</f>
        <v>21.6</v>
      </c>
      <c r="J491" s="70"/>
      <c r="K491" s="69">
        <f>I491</f>
        <v>21.6</v>
      </c>
    </row>
    <row r="492" s="4" customFormat="1" ht="36" spans="1:11">
      <c r="A492" s="17">
        <v>40</v>
      </c>
      <c r="B492" s="70" t="s">
        <v>308</v>
      </c>
      <c r="C492" s="70" t="s">
        <v>1119</v>
      </c>
      <c r="D492" s="70" t="s">
        <v>1120</v>
      </c>
      <c r="E492" s="17">
        <v>600</v>
      </c>
      <c r="F492" s="61"/>
      <c r="G492" s="61">
        <v>0</v>
      </c>
      <c r="H492" s="61"/>
      <c r="I492" s="69">
        <f>E492*200/10000</f>
        <v>12</v>
      </c>
      <c r="J492" s="70"/>
      <c r="K492" s="69">
        <f>I492</f>
        <v>12</v>
      </c>
    </row>
    <row r="493" s="4" customFormat="1" ht="28" customHeight="1" spans="1:11">
      <c r="A493" s="56" t="s">
        <v>1121</v>
      </c>
      <c r="B493" s="57"/>
      <c r="C493" s="58"/>
      <c r="D493" s="58"/>
      <c r="E493" s="58"/>
      <c r="F493" s="58"/>
      <c r="G493" s="58"/>
      <c r="H493" s="58"/>
      <c r="I493" s="66">
        <f>SUM(I494:I497)</f>
        <v>46</v>
      </c>
      <c r="J493" s="67"/>
      <c r="K493" s="66">
        <f>SUM(K494:K497)</f>
        <v>46</v>
      </c>
    </row>
    <row r="494" s="4" customFormat="1" ht="24" spans="1:11">
      <c r="A494" s="17">
        <v>41</v>
      </c>
      <c r="B494" s="70" t="s">
        <v>1122</v>
      </c>
      <c r="C494" s="70" t="s">
        <v>1123</v>
      </c>
      <c r="D494" s="70" t="s">
        <v>1124</v>
      </c>
      <c r="E494" s="17">
        <v>800</v>
      </c>
      <c r="F494" s="17"/>
      <c r="G494" s="17"/>
      <c r="H494" s="17"/>
      <c r="I494" s="33">
        <v>16</v>
      </c>
      <c r="J494" s="70"/>
      <c r="K494" s="69">
        <f>I494</f>
        <v>16</v>
      </c>
    </row>
    <row r="495" s="4" customFormat="1" ht="24.75" spans="1:11">
      <c r="A495" s="17">
        <v>42</v>
      </c>
      <c r="B495" s="70" t="s">
        <v>104</v>
      </c>
      <c r="C495" s="70" t="s">
        <v>1125</v>
      </c>
      <c r="D495" s="70" t="s">
        <v>1126</v>
      </c>
      <c r="E495" s="17">
        <v>180</v>
      </c>
      <c r="F495" s="17"/>
      <c r="G495" s="17"/>
      <c r="H495" s="17"/>
      <c r="I495" s="33">
        <v>3.6</v>
      </c>
      <c r="J495" s="70"/>
      <c r="K495" s="69">
        <f>I495</f>
        <v>3.6</v>
      </c>
    </row>
    <row r="496" s="4" customFormat="1" ht="24" spans="1:11">
      <c r="A496" s="17">
        <v>43</v>
      </c>
      <c r="B496" s="70" t="s">
        <v>308</v>
      </c>
      <c r="C496" s="70" t="s">
        <v>1127</v>
      </c>
      <c r="D496" s="70" t="s">
        <v>1128</v>
      </c>
      <c r="E496" s="17">
        <v>600</v>
      </c>
      <c r="F496" s="17"/>
      <c r="G496" s="17"/>
      <c r="H496" s="17"/>
      <c r="I496" s="33">
        <v>12</v>
      </c>
      <c r="J496" s="70"/>
      <c r="K496" s="69">
        <f>I496</f>
        <v>12</v>
      </c>
    </row>
    <row r="497" s="4" customFormat="1" ht="24" spans="1:11">
      <c r="A497" s="17">
        <v>44</v>
      </c>
      <c r="B497" s="70" t="s">
        <v>1129</v>
      </c>
      <c r="C497" s="70" t="s">
        <v>1130</v>
      </c>
      <c r="D497" s="70" t="s">
        <v>1131</v>
      </c>
      <c r="E497" s="17">
        <v>720</v>
      </c>
      <c r="F497" s="17"/>
      <c r="G497" s="17"/>
      <c r="H497" s="17"/>
      <c r="I497" s="33">
        <v>14.4</v>
      </c>
      <c r="J497" s="70"/>
      <c r="K497" s="69">
        <f>I497</f>
        <v>14.4</v>
      </c>
    </row>
    <row r="498" s="4" customFormat="1" ht="28" customHeight="1" spans="1:11">
      <c r="A498" s="56" t="s">
        <v>1132</v>
      </c>
      <c r="B498" s="57"/>
      <c r="C498" s="58"/>
      <c r="D498" s="58"/>
      <c r="E498" s="58"/>
      <c r="F498" s="58"/>
      <c r="G498" s="58"/>
      <c r="H498" s="58"/>
      <c r="I498" s="66">
        <f>SUM(I499:I500)</f>
        <v>41.6</v>
      </c>
      <c r="J498" s="67"/>
      <c r="K498" s="66">
        <f>SUM(K499:K500)</f>
        <v>41.6</v>
      </c>
    </row>
    <row r="499" s="4" customFormat="1" ht="24" spans="1:11">
      <c r="A499" s="17">
        <v>45</v>
      </c>
      <c r="B499" s="19" t="s">
        <v>1013</v>
      </c>
      <c r="C499" s="19" t="s">
        <v>1133</v>
      </c>
      <c r="D499" s="19" t="s">
        <v>1134</v>
      </c>
      <c r="E499" s="17">
        <v>1600</v>
      </c>
      <c r="F499" s="17"/>
      <c r="G499" s="17">
        <v>0</v>
      </c>
      <c r="H499" s="17"/>
      <c r="I499" s="33">
        <v>32</v>
      </c>
      <c r="J499" s="70"/>
      <c r="K499" s="69">
        <f>I499</f>
        <v>32</v>
      </c>
    </row>
    <row r="500" s="4" customFormat="1" ht="36" spans="1:11">
      <c r="A500" s="17">
        <v>46</v>
      </c>
      <c r="B500" s="19" t="s">
        <v>1135</v>
      </c>
      <c r="C500" s="19" t="s">
        <v>1136</v>
      </c>
      <c r="D500" s="19" t="s">
        <v>1137</v>
      </c>
      <c r="E500" s="17">
        <v>480</v>
      </c>
      <c r="F500" s="17"/>
      <c r="G500" s="17">
        <v>0</v>
      </c>
      <c r="H500" s="17"/>
      <c r="I500" s="33">
        <v>9.6</v>
      </c>
      <c r="J500" s="70"/>
      <c r="K500" s="69">
        <f>I500</f>
        <v>9.6</v>
      </c>
    </row>
    <row r="501" s="4" customFormat="1" ht="31" customHeight="1" spans="1:11">
      <c r="A501" s="53" t="s">
        <v>1138</v>
      </c>
      <c r="B501" s="54"/>
      <c r="C501" s="54"/>
      <c r="D501" s="55"/>
      <c r="E501" s="55"/>
      <c r="F501" s="55"/>
      <c r="G501" s="55"/>
      <c r="H501" s="55"/>
      <c r="I501" s="65">
        <f>SUM(I502,I516,I521,I535,I553,)</f>
        <v>1008.02</v>
      </c>
      <c r="J501" s="65"/>
      <c r="K501" s="65">
        <f>SUM(K502,K516,K521,K535,K553,)</f>
        <v>913.22</v>
      </c>
    </row>
    <row r="502" s="4" customFormat="1" ht="28" customHeight="1" spans="1:11">
      <c r="A502" s="56" t="s">
        <v>1139</v>
      </c>
      <c r="B502" s="57"/>
      <c r="C502" s="58"/>
      <c r="D502" s="58"/>
      <c r="E502" s="58"/>
      <c r="F502" s="58"/>
      <c r="G502" s="58"/>
      <c r="H502" s="58"/>
      <c r="I502" s="66">
        <f>SUM(I503:I515)</f>
        <v>231.26</v>
      </c>
      <c r="J502" s="67"/>
      <c r="K502" s="66">
        <f>SUM(K503:K515)</f>
        <v>227.66</v>
      </c>
    </row>
    <row r="503" s="4" customFormat="1" ht="24" spans="1:11">
      <c r="A503" s="61">
        <v>1</v>
      </c>
      <c r="B503" s="17" t="s">
        <v>1140</v>
      </c>
      <c r="C503" s="17" t="s">
        <v>1141</v>
      </c>
      <c r="D503" s="17" t="s">
        <v>1142</v>
      </c>
      <c r="E503" s="61">
        <v>2440</v>
      </c>
      <c r="F503" s="61">
        <v>38</v>
      </c>
      <c r="G503" s="61">
        <v>0</v>
      </c>
      <c r="H503" s="61">
        <v>0</v>
      </c>
      <c r="I503" s="69">
        <v>48.8</v>
      </c>
      <c r="J503" s="68"/>
      <c r="K503" s="69">
        <f>I503</f>
        <v>48.8</v>
      </c>
    </row>
    <row r="504" s="4" customFormat="1" ht="24" spans="1:11">
      <c r="A504" s="61">
        <v>2</v>
      </c>
      <c r="B504" s="17" t="s">
        <v>1143</v>
      </c>
      <c r="C504" s="17" t="s">
        <v>1144</v>
      </c>
      <c r="D504" s="17" t="s">
        <v>1145</v>
      </c>
      <c r="E504" s="61">
        <v>600</v>
      </c>
      <c r="F504" s="61">
        <v>10</v>
      </c>
      <c r="G504" s="61">
        <v>0</v>
      </c>
      <c r="H504" s="61">
        <v>0</v>
      </c>
      <c r="I504" s="69">
        <v>12</v>
      </c>
      <c r="J504" s="68"/>
      <c r="K504" s="69">
        <f>I504</f>
        <v>12</v>
      </c>
    </row>
    <row r="505" s="4" customFormat="1" ht="50.25" spans="1:11">
      <c r="A505" s="61">
        <v>3</v>
      </c>
      <c r="B505" s="17" t="s">
        <v>1146</v>
      </c>
      <c r="C505" s="17" t="s">
        <v>1147</v>
      </c>
      <c r="D505" s="17" t="s">
        <v>1148</v>
      </c>
      <c r="E505" s="61">
        <v>600</v>
      </c>
      <c r="F505" s="61">
        <v>10</v>
      </c>
      <c r="G505" s="61">
        <v>0</v>
      </c>
      <c r="H505" s="61">
        <v>0</v>
      </c>
      <c r="I505" s="69">
        <v>12</v>
      </c>
      <c r="J505" s="70" t="s">
        <v>1149</v>
      </c>
      <c r="K505" s="69">
        <f>(180+360)*0.02</f>
        <v>10.8</v>
      </c>
    </row>
    <row r="506" s="4" customFormat="1" ht="24" spans="1:11">
      <c r="A506" s="61">
        <v>4</v>
      </c>
      <c r="B506" s="17" t="s">
        <v>1150</v>
      </c>
      <c r="C506" s="17" t="s">
        <v>1151</v>
      </c>
      <c r="D506" s="17" t="s">
        <v>1152</v>
      </c>
      <c r="E506" s="61">
        <v>240</v>
      </c>
      <c r="F506" s="61">
        <v>4</v>
      </c>
      <c r="G506" s="61">
        <v>0</v>
      </c>
      <c r="H506" s="61">
        <v>0</v>
      </c>
      <c r="I506" s="69">
        <v>4.8</v>
      </c>
      <c r="J506" s="68"/>
      <c r="K506" s="69">
        <f t="shared" ref="K506:K512" si="33">I506</f>
        <v>4.8</v>
      </c>
    </row>
    <row r="507" s="4" customFormat="1" ht="24" spans="1:11">
      <c r="A507" s="61">
        <v>5</v>
      </c>
      <c r="B507" s="17" t="s">
        <v>1153</v>
      </c>
      <c r="C507" s="17" t="s">
        <v>1154</v>
      </c>
      <c r="D507" s="17" t="s">
        <v>1155</v>
      </c>
      <c r="E507" s="61">
        <v>480</v>
      </c>
      <c r="F507" s="61">
        <v>8</v>
      </c>
      <c r="G507" s="61">
        <v>0</v>
      </c>
      <c r="H507" s="61">
        <v>0</v>
      </c>
      <c r="I507" s="69">
        <v>9.6</v>
      </c>
      <c r="J507" s="68"/>
      <c r="K507" s="69">
        <f t="shared" si="33"/>
        <v>9.6</v>
      </c>
    </row>
    <row r="508" s="4" customFormat="1" spans="1:11">
      <c r="A508" s="61">
        <v>6</v>
      </c>
      <c r="B508" s="17" t="s">
        <v>1156</v>
      </c>
      <c r="C508" s="17" t="s">
        <v>1157</v>
      </c>
      <c r="D508" s="17" t="s">
        <v>1158</v>
      </c>
      <c r="E508" s="61">
        <v>180</v>
      </c>
      <c r="F508" s="61">
        <v>2</v>
      </c>
      <c r="G508" s="61">
        <v>126</v>
      </c>
      <c r="H508" s="61">
        <v>6</v>
      </c>
      <c r="I508" s="69">
        <v>4.86</v>
      </c>
      <c r="J508" s="68"/>
      <c r="K508" s="69">
        <f t="shared" si="33"/>
        <v>4.86</v>
      </c>
    </row>
    <row r="509" s="4" customFormat="1" ht="24" spans="1:11">
      <c r="A509" s="61">
        <v>7</v>
      </c>
      <c r="B509" s="95" t="s">
        <v>1159</v>
      </c>
      <c r="C509" s="17" t="s">
        <v>1160</v>
      </c>
      <c r="D509" s="17" t="s">
        <v>1161</v>
      </c>
      <c r="E509" s="61">
        <v>1080</v>
      </c>
      <c r="F509" s="61">
        <v>18</v>
      </c>
      <c r="G509" s="61">
        <v>0</v>
      </c>
      <c r="H509" s="61">
        <v>0</v>
      </c>
      <c r="I509" s="69">
        <v>21.6</v>
      </c>
      <c r="J509" s="68"/>
      <c r="K509" s="69">
        <f t="shared" si="33"/>
        <v>21.6</v>
      </c>
    </row>
    <row r="510" s="4" customFormat="1" ht="24" spans="1:11">
      <c r="A510" s="61">
        <v>8</v>
      </c>
      <c r="B510" s="17" t="s">
        <v>1162</v>
      </c>
      <c r="C510" s="17" t="s">
        <v>1163</v>
      </c>
      <c r="D510" s="17" t="s">
        <v>1164</v>
      </c>
      <c r="E510" s="61">
        <v>1200</v>
      </c>
      <c r="F510" s="61">
        <v>20</v>
      </c>
      <c r="G510" s="61">
        <v>0</v>
      </c>
      <c r="H510" s="61">
        <v>0</v>
      </c>
      <c r="I510" s="69">
        <v>24</v>
      </c>
      <c r="J510" s="70"/>
      <c r="K510" s="69">
        <f t="shared" si="33"/>
        <v>24</v>
      </c>
    </row>
    <row r="511" s="4" customFormat="1" ht="24" spans="1:11">
      <c r="A511" s="61">
        <v>9</v>
      </c>
      <c r="B511" s="17" t="s">
        <v>1165</v>
      </c>
      <c r="C511" s="17" t="s">
        <v>1166</v>
      </c>
      <c r="D511" s="17" t="s">
        <v>1167</v>
      </c>
      <c r="E511" s="61">
        <v>360</v>
      </c>
      <c r="F511" s="61">
        <v>6</v>
      </c>
      <c r="G511" s="61">
        <v>0</v>
      </c>
      <c r="H511" s="61">
        <v>0</v>
      </c>
      <c r="I511" s="69">
        <v>7.2</v>
      </c>
      <c r="J511" s="68"/>
      <c r="K511" s="69">
        <f t="shared" si="33"/>
        <v>7.2</v>
      </c>
    </row>
    <row r="512" s="4" customFormat="1" ht="24" spans="1:11">
      <c r="A512" s="61">
        <v>10</v>
      </c>
      <c r="B512" s="17" t="s">
        <v>1165</v>
      </c>
      <c r="C512" s="17" t="s">
        <v>1168</v>
      </c>
      <c r="D512" s="17" t="s">
        <v>1169</v>
      </c>
      <c r="E512" s="61">
        <v>1920</v>
      </c>
      <c r="F512" s="61">
        <v>32</v>
      </c>
      <c r="G512" s="61">
        <v>0</v>
      </c>
      <c r="H512" s="61">
        <v>0</v>
      </c>
      <c r="I512" s="69">
        <v>38.4</v>
      </c>
      <c r="J512" s="68"/>
      <c r="K512" s="69">
        <f t="shared" si="33"/>
        <v>38.4</v>
      </c>
    </row>
    <row r="513" s="4" customFormat="1" ht="24.75" spans="1:11">
      <c r="A513" s="61">
        <v>11</v>
      </c>
      <c r="B513" s="17" t="s">
        <v>1170</v>
      </c>
      <c r="C513" s="17" t="s">
        <v>1171</v>
      </c>
      <c r="D513" s="17" t="s">
        <v>1172</v>
      </c>
      <c r="E513" s="61">
        <v>600</v>
      </c>
      <c r="F513" s="61">
        <v>10</v>
      </c>
      <c r="G513" s="61">
        <v>0</v>
      </c>
      <c r="H513" s="61">
        <v>0</v>
      </c>
      <c r="I513" s="69">
        <v>12</v>
      </c>
      <c r="J513" s="70" t="s">
        <v>1173</v>
      </c>
      <c r="K513" s="69">
        <f>480*0.02</f>
        <v>9.6</v>
      </c>
    </row>
    <row r="514" s="4" customFormat="1" ht="24" spans="1:11">
      <c r="A514" s="61">
        <v>12</v>
      </c>
      <c r="B514" s="17" t="s">
        <v>1174</v>
      </c>
      <c r="C514" s="17" t="s">
        <v>1175</v>
      </c>
      <c r="D514" s="17" t="s">
        <v>1176</v>
      </c>
      <c r="E514" s="61">
        <v>1320</v>
      </c>
      <c r="F514" s="61">
        <v>22</v>
      </c>
      <c r="G514" s="61">
        <v>0</v>
      </c>
      <c r="H514" s="61">
        <v>0</v>
      </c>
      <c r="I514" s="69">
        <v>26.4</v>
      </c>
      <c r="J514" s="68"/>
      <c r="K514" s="69">
        <f>I514</f>
        <v>26.4</v>
      </c>
    </row>
    <row r="515" s="4" customFormat="1" ht="36.75" spans="1:11">
      <c r="A515" s="61">
        <v>13</v>
      </c>
      <c r="B515" s="17" t="s">
        <v>1177</v>
      </c>
      <c r="C515" s="17" t="s">
        <v>1178</v>
      </c>
      <c r="D515" s="17" t="s">
        <v>1179</v>
      </c>
      <c r="E515" s="61">
        <v>480</v>
      </c>
      <c r="F515" s="61">
        <v>10</v>
      </c>
      <c r="G515" s="61">
        <v>0</v>
      </c>
      <c r="H515" s="61">
        <v>0</v>
      </c>
      <c r="I515" s="69">
        <v>9.6</v>
      </c>
      <c r="J515" s="70"/>
      <c r="K515" s="69">
        <f>I515</f>
        <v>9.6</v>
      </c>
    </row>
    <row r="516" s="4" customFormat="1" ht="28" customHeight="1" spans="1:11">
      <c r="A516" s="56" t="s">
        <v>1180</v>
      </c>
      <c r="B516" s="57"/>
      <c r="C516" s="58"/>
      <c r="D516" s="58"/>
      <c r="E516" s="58"/>
      <c r="F516" s="58"/>
      <c r="G516" s="58"/>
      <c r="H516" s="58"/>
      <c r="I516" s="66">
        <f>SUM(I517:I520)</f>
        <v>90.02</v>
      </c>
      <c r="J516" s="67"/>
      <c r="K516" s="66">
        <f>SUM(K517:K520)</f>
        <v>90.02</v>
      </c>
    </row>
    <row r="517" s="4" customFormat="1" ht="24" spans="1:11">
      <c r="A517" s="61">
        <v>14</v>
      </c>
      <c r="B517" s="17" t="s">
        <v>1181</v>
      </c>
      <c r="C517" s="17" t="s">
        <v>1182</v>
      </c>
      <c r="D517" s="17" t="s">
        <v>1183</v>
      </c>
      <c r="E517" s="61">
        <v>480</v>
      </c>
      <c r="F517" s="61">
        <v>8</v>
      </c>
      <c r="G517" s="61">
        <v>308</v>
      </c>
      <c r="H517" s="61">
        <v>44</v>
      </c>
      <c r="I517" s="69">
        <v>12.68</v>
      </c>
      <c r="J517" s="68"/>
      <c r="K517" s="69">
        <f>I517</f>
        <v>12.68</v>
      </c>
    </row>
    <row r="518" s="4" customFormat="1" ht="24" spans="1:11">
      <c r="A518" s="61">
        <v>15</v>
      </c>
      <c r="B518" s="17"/>
      <c r="C518" s="17" t="s">
        <v>1184</v>
      </c>
      <c r="D518" s="17" t="s">
        <v>1185</v>
      </c>
      <c r="E518" s="61">
        <v>1200</v>
      </c>
      <c r="F518" s="61">
        <v>20</v>
      </c>
      <c r="G518" s="61">
        <v>294</v>
      </c>
      <c r="H518" s="61">
        <v>42</v>
      </c>
      <c r="I518" s="69">
        <v>26.94</v>
      </c>
      <c r="J518" s="68"/>
      <c r="K518" s="69">
        <f>I518</f>
        <v>26.94</v>
      </c>
    </row>
    <row r="519" s="4" customFormat="1" ht="24" spans="1:11">
      <c r="A519" s="61">
        <v>16</v>
      </c>
      <c r="B519" s="17" t="s">
        <v>1186</v>
      </c>
      <c r="C519" s="17" t="s">
        <v>1187</v>
      </c>
      <c r="D519" s="17" t="s">
        <v>1188</v>
      </c>
      <c r="E519" s="17">
        <v>1920</v>
      </c>
      <c r="F519" s="17">
        <v>24</v>
      </c>
      <c r="G519" s="17">
        <v>0</v>
      </c>
      <c r="H519" s="17">
        <v>0</v>
      </c>
      <c r="I519" s="71">
        <v>38.4</v>
      </c>
      <c r="J519" s="68"/>
      <c r="K519" s="69">
        <f>I519</f>
        <v>38.4</v>
      </c>
    </row>
    <row r="520" s="4" customFormat="1" spans="1:11">
      <c r="A520" s="61">
        <v>17</v>
      </c>
      <c r="B520" s="17" t="s">
        <v>308</v>
      </c>
      <c r="C520" s="17" t="s">
        <v>1189</v>
      </c>
      <c r="D520" s="17" t="s">
        <v>1190</v>
      </c>
      <c r="E520" s="17">
        <v>600</v>
      </c>
      <c r="F520" s="17">
        <v>8</v>
      </c>
      <c r="G520" s="17">
        <v>0</v>
      </c>
      <c r="H520" s="17">
        <v>0</v>
      </c>
      <c r="I520" s="71">
        <v>12</v>
      </c>
      <c r="J520" s="68"/>
      <c r="K520" s="69">
        <f>I520</f>
        <v>12</v>
      </c>
    </row>
    <row r="521" s="4" customFormat="1" ht="28" customHeight="1" spans="1:11">
      <c r="A521" s="56" t="s">
        <v>1191</v>
      </c>
      <c r="B521" s="57"/>
      <c r="C521" s="58"/>
      <c r="D521" s="58"/>
      <c r="E521" s="58"/>
      <c r="F521" s="58"/>
      <c r="G521" s="58"/>
      <c r="H521" s="58"/>
      <c r="I521" s="66">
        <f>SUM(I522:I534)</f>
        <v>230.4</v>
      </c>
      <c r="J521" s="67"/>
      <c r="K521" s="66">
        <f>SUM(K522:K534)</f>
        <v>196.8</v>
      </c>
    </row>
    <row r="522" s="4" customFormat="1" ht="25.5" spans="1:11">
      <c r="A522" s="61">
        <v>18</v>
      </c>
      <c r="B522" s="17" t="s">
        <v>1192</v>
      </c>
      <c r="C522" s="17" t="s">
        <v>1193</v>
      </c>
      <c r="D522" s="17" t="s">
        <v>1194</v>
      </c>
      <c r="E522" s="17">
        <v>2160</v>
      </c>
      <c r="F522" s="17">
        <v>18</v>
      </c>
      <c r="G522" s="17">
        <v>0</v>
      </c>
      <c r="H522" s="17">
        <v>0</v>
      </c>
      <c r="I522" s="33">
        <v>43.2</v>
      </c>
      <c r="J522" s="68"/>
      <c r="K522" s="69">
        <f>I522</f>
        <v>43.2</v>
      </c>
    </row>
    <row r="523" s="4" customFormat="1" ht="24" spans="1:11">
      <c r="A523" s="61">
        <v>19</v>
      </c>
      <c r="B523" s="17" t="s">
        <v>1195</v>
      </c>
      <c r="C523" s="17" t="s">
        <v>1196</v>
      </c>
      <c r="D523" s="17" t="s">
        <v>1197</v>
      </c>
      <c r="E523" s="17">
        <v>1260</v>
      </c>
      <c r="F523" s="17">
        <v>7</v>
      </c>
      <c r="G523" s="17">
        <v>0</v>
      </c>
      <c r="H523" s="17">
        <v>0</v>
      </c>
      <c r="I523" s="33">
        <v>25.2</v>
      </c>
      <c r="J523" s="68"/>
      <c r="K523" s="69">
        <f>I523</f>
        <v>25.2</v>
      </c>
    </row>
    <row r="524" s="4" customFormat="1" ht="36" spans="1:11">
      <c r="A524" s="61">
        <v>20</v>
      </c>
      <c r="B524" s="17" t="s">
        <v>1198</v>
      </c>
      <c r="C524" s="17" t="s">
        <v>1199</v>
      </c>
      <c r="D524" s="17" t="s">
        <v>1200</v>
      </c>
      <c r="E524" s="17">
        <v>480</v>
      </c>
      <c r="F524" s="17">
        <v>4</v>
      </c>
      <c r="G524" s="17">
        <v>0</v>
      </c>
      <c r="H524" s="17">
        <v>0</v>
      </c>
      <c r="I524" s="33">
        <v>9.6</v>
      </c>
      <c r="J524" s="68"/>
      <c r="K524" s="69">
        <f>I524</f>
        <v>9.6</v>
      </c>
    </row>
    <row r="525" s="4" customFormat="1" ht="24" spans="1:11">
      <c r="A525" s="61">
        <v>21</v>
      </c>
      <c r="B525" s="17" t="s">
        <v>1201</v>
      </c>
      <c r="C525" s="17" t="s">
        <v>1202</v>
      </c>
      <c r="D525" s="17" t="s">
        <v>1203</v>
      </c>
      <c r="E525" s="17">
        <v>1980</v>
      </c>
      <c r="F525" s="17">
        <v>11</v>
      </c>
      <c r="G525" s="17">
        <v>0</v>
      </c>
      <c r="H525" s="17">
        <v>0</v>
      </c>
      <c r="I525" s="33">
        <v>39.6</v>
      </c>
      <c r="J525" s="68"/>
      <c r="K525" s="69">
        <f>I525</f>
        <v>39.6</v>
      </c>
    </row>
    <row r="526" s="4" customFormat="1" spans="1:11">
      <c r="A526" s="61">
        <v>22</v>
      </c>
      <c r="B526" s="17" t="s">
        <v>1204</v>
      </c>
      <c r="C526" s="17" t="s">
        <v>1205</v>
      </c>
      <c r="D526" s="17" t="s">
        <v>1206</v>
      </c>
      <c r="E526" s="17">
        <v>240</v>
      </c>
      <c r="F526" s="17">
        <v>2</v>
      </c>
      <c r="G526" s="17">
        <v>0</v>
      </c>
      <c r="H526" s="17">
        <v>0</v>
      </c>
      <c r="I526" s="33">
        <v>4.8</v>
      </c>
      <c r="J526" s="70" t="s">
        <v>632</v>
      </c>
      <c r="K526" s="69">
        <v>0</v>
      </c>
    </row>
    <row r="527" s="4" customFormat="1" spans="1:11">
      <c r="A527" s="61">
        <v>23</v>
      </c>
      <c r="B527" s="17"/>
      <c r="C527" s="17" t="s">
        <v>1207</v>
      </c>
      <c r="D527" s="17" t="s">
        <v>1208</v>
      </c>
      <c r="E527" s="17">
        <v>240</v>
      </c>
      <c r="F527" s="17">
        <v>2</v>
      </c>
      <c r="G527" s="17">
        <v>0</v>
      </c>
      <c r="H527" s="17">
        <v>0</v>
      </c>
      <c r="I527" s="33">
        <v>4.8</v>
      </c>
      <c r="J527" s="70" t="s">
        <v>632</v>
      </c>
      <c r="K527" s="69">
        <v>0</v>
      </c>
    </row>
    <row r="528" s="4" customFormat="1" spans="1:11">
      <c r="A528" s="61">
        <v>24</v>
      </c>
      <c r="B528" s="17"/>
      <c r="C528" s="17" t="s">
        <v>1209</v>
      </c>
      <c r="D528" s="17" t="s">
        <v>1210</v>
      </c>
      <c r="E528" s="17">
        <v>360</v>
      </c>
      <c r="F528" s="17">
        <v>6</v>
      </c>
      <c r="G528" s="17">
        <v>0</v>
      </c>
      <c r="H528" s="17">
        <v>0</v>
      </c>
      <c r="I528" s="33">
        <v>7.2</v>
      </c>
      <c r="J528" s="70" t="s">
        <v>632</v>
      </c>
      <c r="K528" s="69">
        <v>0</v>
      </c>
    </row>
    <row r="529" s="4" customFormat="1" spans="1:11">
      <c r="A529" s="61">
        <v>25</v>
      </c>
      <c r="B529" s="17"/>
      <c r="C529" s="17" t="s">
        <v>1211</v>
      </c>
      <c r="D529" s="17" t="s">
        <v>1212</v>
      </c>
      <c r="E529" s="17">
        <v>840</v>
      </c>
      <c r="F529" s="17">
        <v>14</v>
      </c>
      <c r="G529" s="17">
        <v>0</v>
      </c>
      <c r="H529" s="17">
        <v>0</v>
      </c>
      <c r="I529" s="33">
        <v>16.8</v>
      </c>
      <c r="J529" s="70" t="s">
        <v>632</v>
      </c>
      <c r="K529" s="69">
        <v>0</v>
      </c>
    </row>
    <row r="530" s="4" customFormat="1" ht="24" spans="1:11">
      <c r="A530" s="61">
        <v>26</v>
      </c>
      <c r="B530" s="17" t="s">
        <v>1213</v>
      </c>
      <c r="C530" s="17" t="s">
        <v>1214</v>
      </c>
      <c r="D530" s="17" t="s">
        <v>1215</v>
      </c>
      <c r="E530" s="17">
        <v>600</v>
      </c>
      <c r="F530" s="17">
        <v>5</v>
      </c>
      <c r="G530" s="17">
        <v>0</v>
      </c>
      <c r="H530" s="17">
        <v>0</v>
      </c>
      <c r="I530" s="33">
        <v>12</v>
      </c>
      <c r="J530" s="68"/>
      <c r="K530" s="69">
        <f>I530</f>
        <v>12</v>
      </c>
    </row>
    <row r="531" s="4" customFormat="1" ht="24" spans="1:11">
      <c r="A531" s="61">
        <v>27</v>
      </c>
      <c r="B531" s="17"/>
      <c r="C531" s="17" t="s">
        <v>1216</v>
      </c>
      <c r="D531" s="17" t="s">
        <v>1217</v>
      </c>
      <c r="E531" s="17">
        <v>600</v>
      </c>
      <c r="F531" s="17">
        <v>5</v>
      </c>
      <c r="G531" s="17">
        <v>0</v>
      </c>
      <c r="H531" s="17">
        <v>0</v>
      </c>
      <c r="I531" s="33">
        <v>12</v>
      </c>
      <c r="J531" s="68"/>
      <c r="K531" s="69">
        <f>I531</f>
        <v>12</v>
      </c>
    </row>
    <row r="532" s="4" customFormat="1" ht="24" spans="1:11">
      <c r="A532" s="61">
        <v>28</v>
      </c>
      <c r="B532" s="17"/>
      <c r="C532" s="17" t="s">
        <v>1218</v>
      </c>
      <c r="D532" s="17" t="s">
        <v>1219</v>
      </c>
      <c r="E532" s="17">
        <v>960</v>
      </c>
      <c r="F532" s="17">
        <v>8</v>
      </c>
      <c r="G532" s="17">
        <v>0</v>
      </c>
      <c r="H532" s="17">
        <v>0</v>
      </c>
      <c r="I532" s="33">
        <v>19.2</v>
      </c>
      <c r="J532" s="68"/>
      <c r="K532" s="69">
        <f>I532</f>
        <v>19.2</v>
      </c>
    </row>
    <row r="533" s="4" customFormat="1" ht="24" spans="1:11">
      <c r="A533" s="61">
        <v>29</v>
      </c>
      <c r="B533" s="17"/>
      <c r="C533" s="17" t="s">
        <v>1220</v>
      </c>
      <c r="D533" s="17" t="s">
        <v>1221</v>
      </c>
      <c r="E533" s="17">
        <v>1200</v>
      </c>
      <c r="F533" s="17">
        <v>10</v>
      </c>
      <c r="G533" s="17">
        <v>0</v>
      </c>
      <c r="H533" s="17">
        <v>0</v>
      </c>
      <c r="I533" s="33">
        <v>24</v>
      </c>
      <c r="J533" s="68"/>
      <c r="K533" s="69">
        <f>I533</f>
        <v>24</v>
      </c>
    </row>
    <row r="534" s="4" customFormat="1" ht="24" spans="1:11">
      <c r="A534" s="61">
        <v>30</v>
      </c>
      <c r="B534" s="17"/>
      <c r="C534" s="17" t="s">
        <v>1222</v>
      </c>
      <c r="D534" s="17" t="s">
        <v>1223</v>
      </c>
      <c r="E534" s="17">
        <v>600</v>
      </c>
      <c r="F534" s="17">
        <v>5</v>
      </c>
      <c r="G534" s="17">
        <v>0</v>
      </c>
      <c r="H534" s="17">
        <v>0</v>
      </c>
      <c r="I534" s="33">
        <v>12</v>
      </c>
      <c r="J534" s="68"/>
      <c r="K534" s="69">
        <f>I534</f>
        <v>12</v>
      </c>
    </row>
    <row r="535" s="4" customFormat="1" ht="28" customHeight="1" spans="1:11">
      <c r="A535" s="56" t="s">
        <v>1224</v>
      </c>
      <c r="B535" s="57"/>
      <c r="C535" s="58"/>
      <c r="D535" s="58"/>
      <c r="E535" s="58"/>
      <c r="F535" s="58"/>
      <c r="G535" s="58"/>
      <c r="H535" s="58"/>
      <c r="I535" s="66">
        <f>SUM(I536:I552)</f>
        <v>422.74</v>
      </c>
      <c r="J535" s="67"/>
      <c r="K535" s="66">
        <f>SUM(K536:K552)</f>
        <v>365.14</v>
      </c>
    </row>
    <row r="536" s="4" customFormat="1" ht="24.75" spans="1:11">
      <c r="A536" s="61">
        <v>31</v>
      </c>
      <c r="B536" s="19" t="s">
        <v>1225</v>
      </c>
      <c r="C536" s="70" t="s">
        <v>1226</v>
      </c>
      <c r="D536" s="70" t="s">
        <v>1227</v>
      </c>
      <c r="E536" s="17">
        <v>2700</v>
      </c>
      <c r="F536" s="17">
        <v>30</v>
      </c>
      <c r="G536" s="17">
        <v>0</v>
      </c>
      <c r="H536" s="17">
        <v>0</v>
      </c>
      <c r="I536" s="33">
        <v>54</v>
      </c>
      <c r="J536" s="70"/>
      <c r="K536" s="69">
        <f t="shared" ref="K536:K541" si="34">I536</f>
        <v>54</v>
      </c>
    </row>
    <row r="537" s="4" customFormat="1" ht="24.75" spans="1:11">
      <c r="A537" s="61">
        <v>32</v>
      </c>
      <c r="B537" s="19" t="s">
        <v>1225</v>
      </c>
      <c r="C537" s="70" t="s">
        <v>1228</v>
      </c>
      <c r="D537" s="70" t="s">
        <v>1229</v>
      </c>
      <c r="E537" s="17">
        <v>2160</v>
      </c>
      <c r="F537" s="17">
        <v>30</v>
      </c>
      <c r="G537" s="17">
        <v>126</v>
      </c>
      <c r="H537" s="17">
        <v>6</v>
      </c>
      <c r="I537" s="33">
        <v>44.46</v>
      </c>
      <c r="J537" s="70"/>
      <c r="K537" s="69">
        <f t="shared" si="34"/>
        <v>44.46</v>
      </c>
    </row>
    <row r="538" s="4" customFormat="1" ht="24.75" spans="1:11">
      <c r="A538" s="61">
        <v>33</v>
      </c>
      <c r="B538" s="19" t="s">
        <v>1225</v>
      </c>
      <c r="C538" s="70" t="s">
        <v>1230</v>
      </c>
      <c r="D538" s="70" t="s">
        <v>1231</v>
      </c>
      <c r="E538" s="17">
        <v>1260</v>
      </c>
      <c r="F538" s="17">
        <v>14</v>
      </c>
      <c r="G538" s="17">
        <v>0</v>
      </c>
      <c r="H538" s="17">
        <v>0</v>
      </c>
      <c r="I538" s="33">
        <v>25.2</v>
      </c>
      <c r="J538" s="70"/>
      <c r="K538" s="69">
        <f t="shared" si="34"/>
        <v>25.2</v>
      </c>
    </row>
    <row r="539" s="4" customFormat="1" ht="24.75" spans="1:11">
      <c r="A539" s="61">
        <v>34</v>
      </c>
      <c r="B539" s="19" t="s">
        <v>1225</v>
      </c>
      <c r="C539" s="70" t="s">
        <v>1232</v>
      </c>
      <c r="D539" s="70" t="s">
        <v>1233</v>
      </c>
      <c r="E539" s="17">
        <v>1620</v>
      </c>
      <c r="F539" s="17">
        <v>18</v>
      </c>
      <c r="G539" s="17">
        <v>0</v>
      </c>
      <c r="H539" s="17">
        <v>0</v>
      </c>
      <c r="I539" s="33">
        <v>32.4</v>
      </c>
      <c r="J539" s="70"/>
      <c r="K539" s="69">
        <f t="shared" si="34"/>
        <v>32.4</v>
      </c>
    </row>
    <row r="540" s="4" customFormat="1" ht="24" spans="1:11">
      <c r="A540" s="61">
        <v>35</v>
      </c>
      <c r="B540" s="19" t="s">
        <v>1225</v>
      </c>
      <c r="C540" s="70" t="s">
        <v>1234</v>
      </c>
      <c r="D540" s="70" t="s">
        <v>1235</v>
      </c>
      <c r="E540" s="17">
        <v>1260</v>
      </c>
      <c r="F540" s="17">
        <v>14</v>
      </c>
      <c r="G540" s="17">
        <v>0</v>
      </c>
      <c r="H540" s="17">
        <v>0</v>
      </c>
      <c r="I540" s="33">
        <v>25.2</v>
      </c>
      <c r="J540" s="70"/>
      <c r="K540" s="69">
        <f t="shared" si="34"/>
        <v>25.2</v>
      </c>
    </row>
    <row r="541" s="4" customFormat="1" ht="36" spans="1:11">
      <c r="A541" s="61">
        <v>36</v>
      </c>
      <c r="B541" s="19" t="s">
        <v>1225</v>
      </c>
      <c r="C541" s="70" t="s">
        <v>1236</v>
      </c>
      <c r="D541" s="70" t="s">
        <v>1237</v>
      </c>
      <c r="E541" s="17">
        <v>1800</v>
      </c>
      <c r="F541" s="17">
        <v>20</v>
      </c>
      <c r="G541" s="17">
        <v>0</v>
      </c>
      <c r="H541" s="17">
        <v>0</v>
      </c>
      <c r="I541" s="33">
        <v>36</v>
      </c>
      <c r="J541" s="70"/>
      <c r="K541" s="69">
        <f t="shared" si="34"/>
        <v>36</v>
      </c>
    </row>
    <row r="542" s="4" customFormat="1" ht="24" spans="1:11">
      <c r="A542" s="61">
        <v>37</v>
      </c>
      <c r="B542" s="19" t="s">
        <v>1204</v>
      </c>
      <c r="C542" s="70" t="s">
        <v>1238</v>
      </c>
      <c r="D542" s="70" t="s">
        <v>1239</v>
      </c>
      <c r="E542" s="17">
        <v>480</v>
      </c>
      <c r="F542" s="17">
        <v>6</v>
      </c>
      <c r="G542" s="17">
        <v>0</v>
      </c>
      <c r="H542" s="17">
        <v>0</v>
      </c>
      <c r="I542" s="33">
        <v>9.6</v>
      </c>
      <c r="J542" s="70" t="s">
        <v>632</v>
      </c>
      <c r="K542" s="69">
        <v>0</v>
      </c>
    </row>
    <row r="543" s="4" customFormat="1" ht="24" spans="1:11">
      <c r="A543" s="61">
        <v>38</v>
      </c>
      <c r="B543" s="19" t="s">
        <v>1204</v>
      </c>
      <c r="C543" s="70" t="s">
        <v>1240</v>
      </c>
      <c r="D543" s="70" t="s">
        <v>1241</v>
      </c>
      <c r="E543" s="17">
        <v>480</v>
      </c>
      <c r="F543" s="17">
        <v>4</v>
      </c>
      <c r="G543" s="17">
        <v>0</v>
      </c>
      <c r="H543" s="17">
        <v>0</v>
      </c>
      <c r="I543" s="33">
        <v>9.6</v>
      </c>
      <c r="J543" s="70" t="s">
        <v>632</v>
      </c>
      <c r="K543" s="69">
        <v>0</v>
      </c>
    </row>
    <row r="544" s="4" customFormat="1" ht="24" spans="1:11">
      <c r="A544" s="61">
        <v>39</v>
      </c>
      <c r="B544" s="19" t="s">
        <v>1204</v>
      </c>
      <c r="C544" s="70" t="s">
        <v>1242</v>
      </c>
      <c r="D544" s="70" t="s">
        <v>1243</v>
      </c>
      <c r="E544" s="17">
        <v>480</v>
      </c>
      <c r="F544" s="17">
        <v>8</v>
      </c>
      <c r="G544" s="17">
        <v>0</v>
      </c>
      <c r="H544" s="17">
        <v>0</v>
      </c>
      <c r="I544" s="33">
        <v>9.6</v>
      </c>
      <c r="J544" s="70" t="s">
        <v>632</v>
      </c>
      <c r="K544" s="69">
        <v>0</v>
      </c>
    </row>
    <row r="545" s="4" customFormat="1" ht="24" spans="1:11">
      <c r="A545" s="61">
        <v>40</v>
      </c>
      <c r="B545" s="19" t="s">
        <v>1204</v>
      </c>
      <c r="C545" s="70" t="s">
        <v>1244</v>
      </c>
      <c r="D545" s="70" t="s">
        <v>1245</v>
      </c>
      <c r="E545" s="17">
        <v>1200</v>
      </c>
      <c r="F545" s="17">
        <v>20</v>
      </c>
      <c r="G545" s="17">
        <v>0</v>
      </c>
      <c r="H545" s="17">
        <v>0</v>
      </c>
      <c r="I545" s="33">
        <v>24</v>
      </c>
      <c r="J545" s="70" t="s">
        <v>632</v>
      </c>
      <c r="K545" s="69">
        <v>0</v>
      </c>
    </row>
    <row r="546" s="4" customFormat="1" ht="24" spans="1:11">
      <c r="A546" s="61">
        <v>41</v>
      </c>
      <c r="B546" s="19" t="s">
        <v>1204</v>
      </c>
      <c r="C546" s="70" t="s">
        <v>1246</v>
      </c>
      <c r="D546" s="70" t="s">
        <v>1247</v>
      </c>
      <c r="E546" s="17">
        <v>240</v>
      </c>
      <c r="F546" s="17">
        <v>4</v>
      </c>
      <c r="G546" s="17">
        <v>0</v>
      </c>
      <c r="H546" s="17">
        <v>0</v>
      </c>
      <c r="I546" s="33">
        <v>4.8</v>
      </c>
      <c r="J546" s="70" t="s">
        <v>632</v>
      </c>
      <c r="K546" s="69">
        <v>0</v>
      </c>
    </row>
    <row r="547" s="4" customFormat="1" ht="36" spans="1:11">
      <c r="A547" s="61">
        <v>42</v>
      </c>
      <c r="B547" s="17" t="s">
        <v>1248</v>
      </c>
      <c r="C547" s="70" t="s">
        <v>1249</v>
      </c>
      <c r="D547" s="70" t="s">
        <v>1250</v>
      </c>
      <c r="E547" s="61">
        <v>720</v>
      </c>
      <c r="F547" s="61">
        <v>10</v>
      </c>
      <c r="G547" s="61">
        <v>0</v>
      </c>
      <c r="H547" s="17">
        <v>0</v>
      </c>
      <c r="I547" s="69">
        <v>14.4</v>
      </c>
      <c r="J547" s="68"/>
      <c r="K547" s="69">
        <f t="shared" ref="K547:K554" si="35">I547</f>
        <v>14.4</v>
      </c>
    </row>
    <row r="548" s="4" customFormat="1" ht="24" spans="1:11">
      <c r="A548" s="61">
        <v>43</v>
      </c>
      <c r="B548" s="19" t="s">
        <v>1251</v>
      </c>
      <c r="C548" s="70" t="s">
        <v>1252</v>
      </c>
      <c r="D548" s="70" t="s">
        <v>1253</v>
      </c>
      <c r="E548" s="61">
        <v>1440</v>
      </c>
      <c r="F548" s="61">
        <v>30</v>
      </c>
      <c r="G548" s="61">
        <v>0</v>
      </c>
      <c r="H548" s="17">
        <v>0</v>
      </c>
      <c r="I548" s="69">
        <v>28.8</v>
      </c>
      <c r="J548" s="68"/>
      <c r="K548" s="69">
        <f t="shared" si="35"/>
        <v>28.8</v>
      </c>
    </row>
    <row r="549" s="4" customFormat="1" ht="24" spans="1:11">
      <c r="A549" s="61">
        <v>44</v>
      </c>
      <c r="B549" s="19" t="s">
        <v>1254</v>
      </c>
      <c r="C549" s="70" t="s">
        <v>1255</v>
      </c>
      <c r="D549" s="70" t="s">
        <v>1256</v>
      </c>
      <c r="E549" s="61">
        <v>960</v>
      </c>
      <c r="F549" s="61">
        <v>8</v>
      </c>
      <c r="G549" s="61">
        <v>0</v>
      </c>
      <c r="H549" s="17">
        <v>0</v>
      </c>
      <c r="I549" s="69">
        <v>19.2</v>
      </c>
      <c r="J549" s="68"/>
      <c r="K549" s="69">
        <f t="shared" si="35"/>
        <v>19.2</v>
      </c>
    </row>
    <row r="550" s="4" customFormat="1" ht="24" spans="1:11">
      <c r="A550" s="61">
        <v>45</v>
      </c>
      <c r="B550" s="19" t="s">
        <v>1257</v>
      </c>
      <c r="C550" s="70" t="s">
        <v>1258</v>
      </c>
      <c r="D550" s="70" t="s">
        <v>1259</v>
      </c>
      <c r="E550" s="61">
        <v>2400</v>
      </c>
      <c r="F550" s="61">
        <v>40</v>
      </c>
      <c r="G550" s="61">
        <v>0</v>
      </c>
      <c r="H550" s="17">
        <v>0</v>
      </c>
      <c r="I550" s="69">
        <v>48</v>
      </c>
      <c r="J550" s="68"/>
      <c r="K550" s="69">
        <f t="shared" si="35"/>
        <v>48</v>
      </c>
    </row>
    <row r="551" s="4" customFormat="1" ht="37.5" spans="1:11">
      <c r="A551" s="61">
        <v>46</v>
      </c>
      <c r="B551" s="19" t="s">
        <v>1257</v>
      </c>
      <c r="C551" s="70" t="s">
        <v>1260</v>
      </c>
      <c r="D551" s="70" t="s">
        <v>1261</v>
      </c>
      <c r="E551" s="61">
        <v>1320</v>
      </c>
      <c r="F551" s="61">
        <v>26</v>
      </c>
      <c r="G551" s="61">
        <v>28</v>
      </c>
      <c r="H551" s="17">
        <v>4</v>
      </c>
      <c r="I551" s="69">
        <v>26.68</v>
      </c>
      <c r="J551" s="68"/>
      <c r="K551" s="69">
        <f t="shared" si="35"/>
        <v>26.68</v>
      </c>
    </row>
    <row r="552" s="4" customFormat="1" ht="24" spans="1:11">
      <c r="A552" s="61">
        <v>47</v>
      </c>
      <c r="B552" s="17" t="s">
        <v>1262</v>
      </c>
      <c r="C552" s="70" t="s">
        <v>1263</v>
      </c>
      <c r="D552" s="70" t="s">
        <v>1264</v>
      </c>
      <c r="E552" s="61">
        <v>540</v>
      </c>
      <c r="F552" s="61">
        <v>12</v>
      </c>
      <c r="G552" s="61">
        <v>0</v>
      </c>
      <c r="H552" s="17">
        <v>0</v>
      </c>
      <c r="I552" s="69">
        <v>10.8</v>
      </c>
      <c r="J552" s="70"/>
      <c r="K552" s="69">
        <f t="shared" si="35"/>
        <v>10.8</v>
      </c>
    </row>
    <row r="553" s="4" customFormat="1" ht="28" customHeight="1" spans="1:11">
      <c r="A553" s="56" t="s">
        <v>1265</v>
      </c>
      <c r="B553" s="57"/>
      <c r="C553" s="58"/>
      <c r="D553" s="58"/>
      <c r="E553" s="58"/>
      <c r="F553" s="58"/>
      <c r="G553" s="58"/>
      <c r="H553" s="58"/>
      <c r="I553" s="66">
        <f>SUM(I554:I555)</f>
        <v>33.6</v>
      </c>
      <c r="J553" s="67"/>
      <c r="K553" s="66">
        <f>SUM(K554:K555)</f>
        <v>33.6</v>
      </c>
    </row>
    <row r="554" s="4" customFormat="1" ht="24.75" spans="1:11">
      <c r="A554" s="61">
        <v>48</v>
      </c>
      <c r="B554" s="17" t="s">
        <v>1266</v>
      </c>
      <c r="C554" s="17" t="s">
        <v>1267</v>
      </c>
      <c r="D554" s="17" t="s">
        <v>1268</v>
      </c>
      <c r="E554" s="17">
        <v>480</v>
      </c>
      <c r="F554" s="17">
        <v>12</v>
      </c>
      <c r="G554" s="17">
        <v>0</v>
      </c>
      <c r="H554" s="17">
        <v>0</v>
      </c>
      <c r="I554" s="33">
        <v>9.6</v>
      </c>
      <c r="J554" s="70"/>
      <c r="K554" s="69">
        <f>I554</f>
        <v>9.6</v>
      </c>
    </row>
    <row r="555" s="4" customFormat="1" ht="24.75" spans="1:11">
      <c r="A555" s="61">
        <v>49</v>
      </c>
      <c r="B555" s="17" t="s">
        <v>1269</v>
      </c>
      <c r="C555" s="17" t="s">
        <v>1270</v>
      </c>
      <c r="D555" s="17" t="s">
        <v>1271</v>
      </c>
      <c r="E555" s="17">
        <v>1200</v>
      </c>
      <c r="F555" s="17">
        <v>20</v>
      </c>
      <c r="G555" s="17">
        <v>0</v>
      </c>
      <c r="H555" s="17">
        <v>0</v>
      </c>
      <c r="I555" s="33">
        <v>24</v>
      </c>
      <c r="J555" s="70"/>
      <c r="K555" s="69">
        <f>I555</f>
        <v>24</v>
      </c>
    </row>
    <row r="556" s="4" customFormat="1" ht="31" customHeight="1" spans="1:11">
      <c r="A556" s="53" t="s">
        <v>1272</v>
      </c>
      <c r="B556" s="54"/>
      <c r="C556" s="54"/>
      <c r="D556" s="55"/>
      <c r="E556" s="55"/>
      <c r="F556" s="55"/>
      <c r="G556" s="55"/>
      <c r="H556" s="55"/>
      <c r="I556" s="65">
        <f>SUM(I557:I568)</f>
        <v>39.34</v>
      </c>
      <c r="J556" s="65"/>
      <c r="K556" s="65">
        <f>SUM(K557:K568)</f>
        <v>39.34</v>
      </c>
    </row>
    <row r="557" s="4" customFormat="1" ht="24.75" spans="1:11">
      <c r="A557" s="17">
        <v>1</v>
      </c>
      <c r="B557" s="17" t="s">
        <v>135</v>
      </c>
      <c r="C557" s="17" t="s">
        <v>1273</v>
      </c>
      <c r="D557" s="17" t="s">
        <v>1274</v>
      </c>
      <c r="E557" s="17">
        <v>60</v>
      </c>
      <c r="F557" s="17"/>
      <c r="G557" s="17">
        <v>28</v>
      </c>
      <c r="H557" s="17"/>
      <c r="I557" s="33">
        <v>1.48</v>
      </c>
      <c r="J557" s="70"/>
      <c r="K557" s="69">
        <f t="shared" ref="K557:K568" si="36">I557</f>
        <v>1.48</v>
      </c>
    </row>
    <row r="558" s="4" customFormat="1" ht="24" spans="1:11">
      <c r="A558" s="17">
        <v>2</v>
      </c>
      <c r="B558" s="17" t="s">
        <v>135</v>
      </c>
      <c r="C558" s="17" t="s">
        <v>1275</v>
      </c>
      <c r="D558" s="17" t="s">
        <v>1276</v>
      </c>
      <c r="E558" s="17">
        <v>120</v>
      </c>
      <c r="F558" s="17"/>
      <c r="G558" s="17">
        <v>14</v>
      </c>
      <c r="H558" s="17"/>
      <c r="I558" s="33">
        <v>2.54</v>
      </c>
      <c r="J558" s="70"/>
      <c r="K558" s="69">
        <f t="shared" si="36"/>
        <v>2.54</v>
      </c>
    </row>
    <row r="559" s="4" customFormat="1" ht="24" spans="1:11">
      <c r="A559" s="17">
        <v>3</v>
      </c>
      <c r="B559" s="17" t="s">
        <v>135</v>
      </c>
      <c r="C559" s="17" t="s">
        <v>1277</v>
      </c>
      <c r="D559" s="17" t="s">
        <v>1278</v>
      </c>
      <c r="E559" s="17">
        <v>0</v>
      </c>
      <c r="F559" s="17"/>
      <c r="G559" s="17">
        <v>49</v>
      </c>
      <c r="H559" s="17"/>
      <c r="I559" s="33">
        <v>0.49</v>
      </c>
      <c r="J559" s="70"/>
      <c r="K559" s="69">
        <f t="shared" si="36"/>
        <v>0.49</v>
      </c>
    </row>
    <row r="560" s="4" customFormat="1" ht="24" spans="1:11">
      <c r="A560" s="17">
        <v>4</v>
      </c>
      <c r="B560" s="17" t="s">
        <v>135</v>
      </c>
      <c r="C560" s="17" t="s">
        <v>1279</v>
      </c>
      <c r="D560" s="17" t="s">
        <v>1280</v>
      </c>
      <c r="E560" s="60">
        <v>120</v>
      </c>
      <c r="F560" s="60"/>
      <c r="G560" s="17">
        <v>14</v>
      </c>
      <c r="H560" s="17"/>
      <c r="I560" s="33">
        <v>2.54</v>
      </c>
      <c r="J560" s="70"/>
      <c r="K560" s="69">
        <f t="shared" si="36"/>
        <v>2.54</v>
      </c>
    </row>
    <row r="561" s="4" customFormat="1" spans="1:11">
      <c r="A561" s="17">
        <v>5</v>
      </c>
      <c r="B561" s="17" t="s">
        <v>135</v>
      </c>
      <c r="C561" s="17" t="s">
        <v>1281</v>
      </c>
      <c r="D561" s="17" t="s">
        <v>1282</v>
      </c>
      <c r="E561" s="60">
        <v>120</v>
      </c>
      <c r="F561" s="60"/>
      <c r="G561" s="17">
        <v>14</v>
      </c>
      <c r="H561" s="17"/>
      <c r="I561" s="33">
        <v>2.54</v>
      </c>
      <c r="J561" s="70"/>
      <c r="K561" s="69">
        <f t="shared" si="36"/>
        <v>2.54</v>
      </c>
    </row>
    <row r="562" s="4" customFormat="1" ht="24" spans="1:11">
      <c r="A562" s="17">
        <v>6</v>
      </c>
      <c r="B562" s="17" t="s">
        <v>135</v>
      </c>
      <c r="C562" s="17" t="s">
        <v>1283</v>
      </c>
      <c r="D562" s="17" t="s">
        <v>1284</v>
      </c>
      <c r="E562" s="60">
        <v>120</v>
      </c>
      <c r="F562" s="60"/>
      <c r="G562" s="17">
        <v>14</v>
      </c>
      <c r="H562" s="17"/>
      <c r="I562" s="33">
        <v>2.54</v>
      </c>
      <c r="J562" s="70"/>
      <c r="K562" s="69">
        <f t="shared" si="36"/>
        <v>2.54</v>
      </c>
    </row>
    <row r="563" s="4" customFormat="1" ht="24" spans="1:11">
      <c r="A563" s="17">
        <v>7</v>
      </c>
      <c r="B563" s="17" t="s">
        <v>135</v>
      </c>
      <c r="C563" s="17" t="s">
        <v>1285</v>
      </c>
      <c r="D563" s="17" t="s">
        <v>1286</v>
      </c>
      <c r="E563" s="60">
        <v>120</v>
      </c>
      <c r="F563" s="60"/>
      <c r="G563" s="17">
        <v>28</v>
      </c>
      <c r="H563" s="17"/>
      <c r="I563" s="33">
        <v>2.68</v>
      </c>
      <c r="J563" s="70"/>
      <c r="K563" s="69">
        <f t="shared" si="36"/>
        <v>2.68</v>
      </c>
    </row>
    <row r="564" s="4" customFormat="1" ht="24" spans="1:11">
      <c r="A564" s="17">
        <v>8</v>
      </c>
      <c r="B564" s="17" t="s">
        <v>135</v>
      </c>
      <c r="C564" s="17" t="s">
        <v>1287</v>
      </c>
      <c r="D564" s="17" t="s">
        <v>1288</v>
      </c>
      <c r="E564" s="60">
        <v>120</v>
      </c>
      <c r="F564" s="60"/>
      <c r="G564" s="17">
        <v>42</v>
      </c>
      <c r="H564" s="17"/>
      <c r="I564" s="33">
        <v>2.82</v>
      </c>
      <c r="J564" s="70"/>
      <c r="K564" s="69">
        <f t="shared" si="36"/>
        <v>2.82</v>
      </c>
    </row>
    <row r="565" s="4" customFormat="1" ht="24" spans="1:11">
      <c r="A565" s="17">
        <v>9</v>
      </c>
      <c r="B565" s="17" t="s">
        <v>1289</v>
      </c>
      <c r="C565" s="17" t="s">
        <v>1290</v>
      </c>
      <c r="D565" s="17" t="s">
        <v>1291</v>
      </c>
      <c r="E565" s="60">
        <v>320</v>
      </c>
      <c r="F565" s="60"/>
      <c r="G565" s="17">
        <v>35</v>
      </c>
      <c r="H565" s="17"/>
      <c r="I565" s="33">
        <v>6.75</v>
      </c>
      <c r="J565" s="70"/>
      <c r="K565" s="69">
        <f t="shared" si="36"/>
        <v>6.75</v>
      </c>
    </row>
    <row r="566" s="4" customFormat="1" ht="36.75" spans="1:11">
      <c r="A566" s="17">
        <v>10</v>
      </c>
      <c r="B566" s="17" t="s">
        <v>1289</v>
      </c>
      <c r="C566" s="17" t="s">
        <v>1292</v>
      </c>
      <c r="D566" s="17" t="s">
        <v>1293</v>
      </c>
      <c r="E566" s="60">
        <v>480</v>
      </c>
      <c r="F566" s="60"/>
      <c r="G566" s="17">
        <v>0</v>
      </c>
      <c r="H566" s="17"/>
      <c r="I566" s="33">
        <v>9.6</v>
      </c>
      <c r="J566" s="70"/>
      <c r="K566" s="69">
        <f t="shared" si="36"/>
        <v>9.6</v>
      </c>
    </row>
    <row r="567" s="4" customFormat="1" ht="24" spans="1:11">
      <c r="A567" s="17">
        <v>11</v>
      </c>
      <c r="B567" s="17" t="s">
        <v>1289</v>
      </c>
      <c r="C567" s="17" t="s">
        <v>1294</v>
      </c>
      <c r="D567" s="17" t="s">
        <v>1295</v>
      </c>
      <c r="E567" s="60">
        <v>240</v>
      </c>
      <c r="F567" s="60"/>
      <c r="G567" s="17">
        <v>14</v>
      </c>
      <c r="H567" s="17"/>
      <c r="I567" s="33">
        <v>4.94</v>
      </c>
      <c r="J567" s="70"/>
      <c r="K567" s="69">
        <f t="shared" si="36"/>
        <v>4.94</v>
      </c>
    </row>
    <row r="568" s="4" customFormat="1" ht="24.75" spans="1:11">
      <c r="A568" s="17">
        <v>12</v>
      </c>
      <c r="B568" s="17" t="s">
        <v>1289</v>
      </c>
      <c r="C568" s="17" t="s">
        <v>1296</v>
      </c>
      <c r="D568" s="17" t="s">
        <v>1297</v>
      </c>
      <c r="E568" s="60">
        <v>0</v>
      </c>
      <c r="F568" s="60"/>
      <c r="G568" s="17">
        <v>42</v>
      </c>
      <c r="H568" s="17"/>
      <c r="I568" s="33">
        <v>0.42</v>
      </c>
      <c r="J568" s="70"/>
      <c r="K568" s="69">
        <f t="shared" si="36"/>
        <v>0.42</v>
      </c>
    </row>
    <row r="569" s="4" customFormat="1" ht="31" customHeight="1" spans="1:11">
      <c r="A569" s="53" t="s">
        <v>1298</v>
      </c>
      <c r="B569" s="54"/>
      <c r="C569" s="54"/>
      <c r="D569" s="55"/>
      <c r="E569" s="55"/>
      <c r="F569" s="55"/>
      <c r="G569" s="55"/>
      <c r="H569" s="55"/>
      <c r="I569" s="65">
        <f>I570</f>
        <v>256.524</v>
      </c>
      <c r="J569" s="65"/>
      <c r="K569" s="65">
        <f>K570</f>
        <v>243.374</v>
      </c>
    </row>
    <row r="570" s="4" customFormat="1" ht="28" customHeight="1" spans="1:11">
      <c r="A570" s="56" t="s">
        <v>1299</v>
      </c>
      <c r="B570" s="57"/>
      <c r="C570" s="58"/>
      <c r="D570" s="58"/>
      <c r="E570" s="58"/>
      <c r="F570" s="58"/>
      <c r="G570" s="58"/>
      <c r="H570" s="58"/>
      <c r="I570" s="66">
        <f>SUM(I571:I586)</f>
        <v>256.524</v>
      </c>
      <c r="J570" s="67"/>
      <c r="K570" s="66">
        <f>SUM(K571:K586)</f>
        <v>243.374</v>
      </c>
    </row>
    <row r="571" s="4" customFormat="1" ht="24.75" spans="1:11">
      <c r="A571" s="61">
        <v>1</v>
      </c>
      <c r="B571" s="17" t="s">
        <v>1300</v>
      </c>
      <c r="C571" s="17" t="s">
        <v>1301</v>
      </c>
      <c r="D571" s="17" t="s">
        <v>1302</v>
      </c>
      <c r="E571" s="17">
        <v>720</v>
      </c>
      <c r="F571" s="17">
        <v>12</v>
      </c>
      <c r="G571" s="61">
        <v>14</v>
      </c>
      <c r="H571" s="61">
        <v>2</v>
      </c>
      <c r="I571" s="96">
        <v>14.54</v>
      </c>
      <c r="J571" s="68"/>
      <c r="K571" s="69">
        <f t="shared" ref="K571:K577" si="37">I571</f>
        <v>14.54</v>
      </c>
    </row>
    <row r="572" s="4" customFormat="1" ht="24" spans="1:11">
      <c r="A572" s="61">
        <v>2</v>
      </c>
      <c r="B572" s="17" t="s">
        <v>1300</v>
      </c>
      <c r="C572" s="17" t="s">
        <v>1303</v>
      </c>
      <c r="D572" s="17" t="s">
        <v>1304</v>
      </c>
      <c r="E572" s="17">
        <v>720</v>
      </c>
      <c r="F572" s="17">
        <v>12</v>
      </c>
      <c r="G572" s="61">
        <v>0</v>
      </c>
      <c r="H572" s="61">
        <v>0</v>
      </c>
      <c r="I572" s="96">
        <v>14.4</v>
      </c>
      <c r="J572" s="68"/>
      <c r="K572" s="69">
        <f t="shared" si="37"/>
        <v>14.4</v>
      </c>
    </row>
    <row r="573" s="4" customFormat="1" ht="25.5" spans="1:11">
      <c r="A573" s="61">
        <v>3</v>
      </c>
      <c r="B573" s="17" t="s">
        <v>1300</v>
      </c>
      <c r="C573" s="17" t="s">
        <v>1305</v>
      </c>
      <c r="D573" s="17" t="s">
        <v>1306</v>
      </c>
      <c r="E573" s="17">
        <v>720</v>
      </c>
      <c r="F573" s="17">
        <v>12</v>
      </c>
      <c r="G573" s="61">
        <v>0</v>
      </c>
      <c r="H573" s="61">
        <v>0</v>
      </c>
      <c r="I573" s="96">
        <v>14.4</v>
      </c>
      <c r="J573" s="68"/>
      <c r="K573" s="69">
        <f t="shared" si="37"/>
        <v>14.4</v>
      </c>
    </row>
    <row r="574" s="4" customFormat="1" ht="24" spans="1:11">
      <c r="A574" s="61">
        <v>4</v>
      </c>
      <c r="B574" s="17" t="s">
        <v>1300</v>
      </c>
      <c r="C574" s="17" t="s">
        <v>1307</v>
      </c>
      <c r="D574" s="17" t="s">
        <v>1308</v>
      </c>
      <c r="E574" s="17">
        <v>480</v>
      </c>
      <c r="F574" s="17">
        <v>8</v>
      </c>
      <c r="G574" s="61">
        <v>0</v>
      </c>
      <c r="H574" s="61">
        <v>0</v>
      </c>
      <c r="I574" s="96">
        <v>9.6</v>
      </c>
      <c r="J574" s="68"/>
      <c r="K574" s="69">
        <f t="shared" si="37"/>
        <v>9.6</v>
      </c>
    </row>
    <row r="575" s="4" customFormat="1" ht="25.5" spans="1:11">
      <c r="A575" s="61">
        <v>5</v>
      </c>
      <c r="B575" s="17" t="s">
        <v>1300</v>
      </c>
      <c r="C575" s="17" t="s">
        <v>1309</v>
      </c>
      <c r="D575" s="17" t="s">
        <v>1310</v>
      </c>
      <c r="E575" s="17">
        <v>19.8</v>
      </c>
      <c r="F575" s="17">
        <v>6</v>
      </c>
      <c r="G575" s="61">
        <v>0</v>
      </c>
      <c r="H575" s="61">
        <v>0</v>
      </c>
      <c r="I575" s="97">
        <v>0.396</v>
      </c>
      <c r="J575" s="70"/>
      <c r="K575" s="69">
        <f t="shared" si="37"/>
        <v>0.396</v>
      </c>
    </row>
    <row r="576" s="4" customFormat="1" ht="24" spans="1:11">
      <c r="A576" s="61">
        <v>6</v>
      </c>
      <c r="B576" s="17" t="s">
        <v>1300</v>
      </c>
      <c r="C576" s="17" t="s">
        <v>1311</v>
      </c>
      <c r="D576" s="17" t="s">
        <v>1312</v>
      </c>
      <c r="E576" s="17">
        <v>39.6</v>
      </c>
      <c r="F576" s="17">
        <v>12</v>
      </c>
      <c r="G576" s="61">
        <v>0</v>
      </c>
      <c r="H576" s="61">
        <v>0</v>
      </c>
      <c r="I576" s="97">
        <v>0.792</v>
      </c>
      <c r="J576" s="70"/>
      <c r="K576" s="69">
        <f t="shared" si="37"/>
        <v>0.792</v>
      </c>
    </row>
    <row r="577" s="4" customFormat="1" ht="24.75" spans="1:11">
      <c r="A577" s="61">
        <v>7</v>
      </c>
      <c r="B577" s="17" t="s">
        <v>1300</v>
      </c>
      <c r="C577" s="17" t="s">
        <v>1313</v>
      </c>
      <c r="D577" s="17" t="s">
        <v>1314</v>
      </c>
      <c r="E577" s="17">
        <v>59.8</v>
      </c>
      <c r="F577" s="17">
        <v>7</v>
      </c>
      <c r="G577" s="61">
        <v>0</v>
      </c>
      <c r="H577" s="61">
        <v>0</v>
      </c>
      <c r="I577" s="97">
        <v>1.196</v>
      </c>
      <c r="J577" s="70"/>
      <c r="K577" s="69">
        <f t="shared" si="37"/>
        <v>1.196</v>
      </c>
    </row>
    <row r="578" s="4" customFormat="1" ht="24" spans="1:11">
      <c r="A578" s="61">
        <v>8</v>
      </c>
      <c r="B578" s="17" t="s">
        <v>1315</v>
      </c>
      <c r="C578" s="17" t="s">
        <v>1316</v>
      </c>
      <c r="D578" s="17" t="s">
        <v>1317</v>
      </c>
      <c r="E578" s="61">
        <v>600</v>
      </c>
      <c r="F578" s="61">
        <v>5</v>
      </c>
      <c r="G578" s="61">
        <v>168</v>
      </c>
      <c r="H578" s="61">
        <v>24</v>
      </c>
      <c r="I578" s="69">
        <v>13.68</v>
      </c>
      <c r="J578" s="68"/>
      <c r="K578" s="69">
        <f t="shared" ref="K578:K582" si="38">I578</f>
        <v>13.68</v>
      </c>
    </row>
    <row r="579" s="4" customFormat="1" ht="24" spans="1:11">
      <c r="A579" s="61">
        <v>9</v>
      </c>
      <c r="B579" s="17" t="s">
        <v>1318</v>
      </c>
      <c r="C579" s="17" t="s">
        <v>1319</v>
      </c>
      <c r="D579" s="17" t="s">
        <v>1320</v>
      </c>
      <c r="E579" s="61">
        <v>1200</v>
      </c>
      <c r="F579" s="61">
        <v>10</v>
      </c>
      <c r="G579" s="61">
        <v>0</v>
      </c>
      <c r="H579" s="61">
        <v>0</v>
      </c>
      <c r="I579" s="69">
        <v>24</v>
      </c>
      <c r="J579" s="68"/>
      <c r="K579" s="69">
        <f t="shared" si="38"/>
        <v>24</v>
      </c>
    </row>
    <row r="580" s="4" customFormat="1" ht="24" spans="1:11">
      <c r="A580" s="61">
        <v>10</v>
      </c>
      <c r="B580" s="17" t="s">
        <v>1318</v>
      </c>
      <c r="C580" s="17" t="s">
        <v>1321</v>
      </c>
      <c r="D580" s="17" t="s">
        <v>1322</v>
      </c>
      <c r="E580" s="61">
        <v>1200</v>
      </c>
      <c r="F580" s="61">
        <v>10</v>
      </c>
      <c r="G580" s="61">
        <v>14</v>
      </c>
      <c r="H580" s="61">
        <v>2</v>
      </c>
      <c r="I580" s="69">
        <v>24.14</v>
      </c>
      <c r="J580" s="68"/>
      <c r="K580" s="69">
        <f t="shared" si="38"/>
        <v>24.14</v>
      </c>
    </row>
    <row r="581" s="4" customFormat="1" ht="24" spans="1:11">
      <c r="A581" s="61">
        <v>11</v>
      </c>
      <c r="B581" s="61" t="s">
        <v>454</v>
      </c>
      <c r="C581" s="17" t="s">
        <v>1323</v>
      </c>
      <c r="D581" s="17" t="s">
        <v>1324</v>
      </c>
      <c r="E581" s="61">
        <v>960</v>
      </c>
      <c r="F581" s="61">
        <v>8</v>
      </c>
      <c r="G581" s="61">
        <v>0</v>
      </c>
      <c r="H581" s="61">
        <v>0</v>
      </c>
      <c r="I581" s="69">
        <v>19.2</v>
      </c>
      <c r="J581" s="68"/>
      <c r="K581" s="69">
        <f t="shared" si="38"/>
        <v>19.2</v>
      </c>
    </row>
    <row r="582" s="4" customFormat="1" ht="24.75" spans="1:11">
      <c r="A582" s="61">
        <v>12</v>
      </c>
      <c r="B582" s="61" t="s">
        <v>454</v>
      </c>
      <c r="C582" s="17" t="s">
        <v>1325</v>
      </c>
      <c r="D582" s="17" t="s">
        <v>1326</v>
      </c>
      <c r="E582" s="61">
        <v>120</v>
      </c>
      <c r="F582" s="61">
        <v>1</v>
      </c>
      <c r="G582" s="61">
        <v>21</v>
      </c>
      <c r="H582" s="61">
        <v>3</v>
      </c>
      <c r="I582" s="69">
        <v>2.61</v>
      </c>
      <c r="J582" s="68"/>
      <c r="K582" s="69">
        <f t="shared" si="38"/>
        <v>2.61</v>
      </c>
    </row>
    <row r="583" s="4" customFormat="1" ht="24" spans="1:11">
      <c r="A583" s="61">
        <v>13</v>
      </c>
      <c r="B583" s="61" t="s">
        <v>454</v>
      </c>
      <c r="C583" s="17" t="s">
        <v>1327</v>
      </c>
      <c r="D583" s="17" t="s">
        <v>1328</v>
      </c>
      <c r="E583" s="61">
        <v>240</v>
      </c>
      <c r="F583" s="61">
        <v>2</v>
      </c>
      <c r="G583" s="61">
        <v>35</v>
      </c>
      <c r="H583" s="61">
        <v>5</v>
      </c>
      <c r="I583" s="69">
        <v>5.15</v>
      </c>
      <c r="J583" s="70" t="s">
        <v>1329</v>
      </c>
      <c r="K583" s="69">
        <v>0</v>
      </c>
    </row>
    <row r="584" s="4" customFormat="1" ht="24" spans="1:11">
      <c r="A584" s="61">
        <v>14</v>
      </c>
      <c r="B584" s="61" t="s">
        <v>454</v>
      </c>
      <c r="C584" s="17" t="s">
        <v>1330</v>
      </c>
      <c r="D584" s="17" t="s">
        <v>1331</v>
      </c>
      <c r="E584" s="61">
        <v>2400</v>
      </c>
      <c r="F584" s="61">
        <v>20</v>
      </c>
      <c r="G584" s="61">
        <v>42</v>
      </c>
      <c r="H584" s="61">
        <v>6</v>
      </c>
      <c r="I584" s="69">
        <v>48.42</v>
      </c>
      <c r="J584" s="70"/>
      <c r="K584" s="69">
        <f>I584</f>
        <v>48.42</v>
      </c>
    </row>
    <row r="585" s="4" customFormat="1" ht="24" spans="1:11">
      <c r="A585" s="61">
        <v>15</v>
      </c>
      <c r="B585" s="17" t="s">
        <v>1332</v>
      </c>
      <c r="C585" s="17" t="s">
        <v>1333</v>
      </c>
      <c r="D585" s="17" t="s">
        <v>1334</v>
      </c>
      <c r="E585" s="17">
        <v>2400</v>
      </c>
      <c r="F585" s="17">
        <v>60</v>
      </c>
      <c r="G585" s="61">
        <v>0</v>
      </c>
      <c r="H585" s="61">
        <v>0</v>
      </c>
      <c r="I585" s="96">
        <v>48</v>
      </c>
      <c r="J585" s="70"/>
      <c r="K585" s="69">
        <f>I585</f>
        <v>48</v>
      </c>
    </row>
    <row r="586" s="4" customFormat="1" ht="24.75" spans="1:11">
      <c r="A586" s="61">
        <v>16</v>
      </c>
      <c r="B586" s="17" t="s">
        <v>308</v>
      </c>
      <c r="C586" s="17" t="s">
        <v>1335</v>
      </c>
      <c r="D586" s="17" t="s">
        <v>1335</v>
      </c>
      <c r="E586" s="17">
        <v>800</v>
      </c>
      <c r="F586" s="17">
        <v>8</v>
      </c>
      <c r="G586" s="61">
        <v>0</v>
      </c>
      <c r="H586" s="61">
        <v>0</v>
      </c>
      <c r="I586" s="96">
        <v>16</v>
      </c>
      <c r="J586" s="70" t="s">
        <v>1336</v>
      </c>
      <c r="K586" s="69">
        <f>8*50*0.02</f>
        <v>8</v>
      </c>
    </row>
    <row r="587" s="4" customFormat="1" ht="36" customHeight="1" spans="1:11">
      <c r="A587" s="50" t="s">
        <v>1337</v>
      </c>
      <c r="B587" s="51"/>
      <c r="C587" s="51"/>
      <c r="D587" s="52"/>
      <c r="E587" s="52"/>
      <c r="F587" s="52"/>
      <c r="G587" s="52"/>
      <c r="H587" s="52"/>
      <c r="I587" s="64">
        <f>I588</f>
        <v>2323.746</v>
      </c>
      <c r="J587" s="64"/>
      <c r="K587" s="64">
        <f>K588</f>
        <v>2171.536</v>
      </c>
    </row>
    <row r="588" s="4" customFormat="1" ht="31" customHeight="1" spans="1:11">
      <c r="A588" s="53" t="s">
        <v>1298</v>
      </c>
      <c r="B588" s="54"/>
      <c r="C588" s="54"/>
      <c r="D588" s="55"/>
      <c r="E588" s="55"/>
      <c r="F588" s="55"/>
      <c r="G588" s="55"/>
      <c r="H588" s="55"/>
      <c r="I588" s="65">
        <f>SUM(I589,I595,I624,I644,I665,I668,I671,I691,I701,I705,I711,I733,I738,)</f>
        <v>2323.746</v>
      </c>
      <c r="J588" s="65"/>
      <c r="K588" s="65">
        <f>SUM(K589,K595,K624,K644,K665,K668,K671,K691,K701,K705,K711,K733,K738,)</f>
        <v>2171.536</v>
      </c>
    </row>
    <row r="589" s="4" customFormat="1" ht="28" customHeight="1" spans="1:11">
      <c r="A589" s="56" t="s">
        <v>1299</v>
      </c>
      <c r="B589" s="57"/>
      <c r="C589" s="58"/>
      <c r="D589" s="58"/>
      <c r="E589" s="58"/>
      <c r="F589" s="58"/>
      <c r="G589" s="58"/>
      <c r="H589" s="58"/>
      <c r="I589" s="66">
        <f>SUM(I590:I594)</f>
        <v>153.6</v>
      </c>
      <c r="J589" s="67"/>
      <c r="K589" s="66">
        <f>SUM(K590:K594)</f>
        <v>33.6</v>
      </c>
    </row>
    <row r="590" s="4" customFormat="1" spans="1:11">
      <c r="A590" s="61">
        <v>17</v>
      </c>
      <c r="B590" s="19" t="s">
        <v>1338</v>
      </c>
      <c r="C590" s="17" t="s">
        <v>1339</v>
      </c>
      <c r="D590" s="17" t="s">
        <v>1340</v>
      </c>
      <c r="E590" s="17">
        <v>960</v>
      </c>
      <c r="F590" s="17">
        <v>8</v>
      </c>
      <c r="G590" s="61">
        <v>0</v>
      </c>
      <c r="H590" s="61">
        <v>0</v>
      </c>
      <c r="I590" s="96">
        <v>19.2</v>
      </c>
      <c r="J590" s="70"/>
      <c r="K590" s="69">
        <f>I590</f>
        <v>19.2</v>
      </c>
    </row>
    <row r="591" s="4" customFormat="1" ht="24" spans="1:11">
      <c r="A591" s="61">
        <v>18</v>
      </c>
      <c r="B591" s="17" t="s">
        <v>1338</v>
      </c>
      <c r="C591" s="17" t="s">
        <v>1341</v>
      </c>
      <c r="D591" s="17" t="s">
        <v>1342</v>
      </c>
      <c r="E591" s="17">
        <v>720</v>
      </c>
      <c r="F591" s="17">
        <v>6</v>
      </c>
      <c r="G591" s="61">
        <v>0</v>
      </c>
      <c r="H591" s="61">
        <v>0</v>
      </c>
      <c r="I591" s="96">
        <v>14.4</v>
      </c>
      <c r="J591" s="70"/>
      <c r="K591" s="69">
        <f>I591</f>
        <v>14.4</v>
      </c>
    </row>
    <row r="592" s="4" customFormat="1" ht="24" spans="1:11">
      <c r="A592" s="61">
        <v>19</v>
      </c>
      <c r="B592" s="17" t="s">
        <v>1343</v>
      </c>
      <c r="C592" s="17" t="s">
        <v>1344</v>
      </c>
      <c r="D592" s="17" t="s">
        <v>1345</v>
      </c>
      <c r="E592" s="17">
        <v>2400</v>
      </c>
      <c r="F592" s="17">
        <v>20</v>
      </c>
      <c r="G592" s="61">
        <v>0</v>
      </c>
      <c r="H592" s="61">
        <v>0</v>
      </c>
      <c r="I592" s="96">
        <v>48</v>
      </c>
      <c r="J592" s="70" t="s">
        <v>1346</v>
      </c>
      <c r="K592" s="69">
        <v>0</v>
      </c>
    </row>
    <row r="593" s="4" customFormat="1" ht="24.75" spans="1:11">
      <c r="A593" s="61">
        <v>20</v>
      </c>
      <c r="B593" s="17" t="s">
        <v>302</v>
      </c>
      <c r="C593" s="17" t="s">
        <v>1347</v>
      </c>
      <c r="D593" s="17" t="s">
        <v>1348</v>
      </c>
      <c r="E593" s="17">
        <v>2160</v>
      </c>
      <c r="F593" s="17">
        <v>12</v>
      </c>
      <c r="G593" s="61">
        <v>0</v>
      </c>
      <c r="H593" s="61">
        <v>0</v>
      </c>
      <c r="I593" s="96">
        <v>43.2</v>
      </c>
      <c r="J593" s="70" t="s">
        <v>1346</v>
      </c>
      <c r="K593" s="69">
        <v>0</v>
      </c>
    </row>
    <row r="594" s="4" customFormat="1" ht="24" spans="1:11">
      <c r="A594" s="61">
        <v>21</v>
      </c>
      <c r="B594" s="17" t="s">
        <v>1349</v>
      </c>
      <c r="C594" s="17" t="s">
        <v>1350</v>
      </c>
      <c r="D594" s="17" t="s">
        <v>1351</v>
      </c>
      <c r="E594" s="17">
        <v>1440</v>
      </c>
      <c r="F594" s="17">
        <v>12</v>
      </c>
      <c r="G594" s="61">
        <v>0</v>
      </c>
      <c r="H594" s="61">
        <v>0</v>
      </c>
      <c r="I594" s="96">
        <v>28.8</v>
      </c>
      <c r="J594" s="70" t="s">
        <v>1346</v>
      </c>
      <c r="K594" s="69">
        <v>0</v>
      </c>
    </row>
    <row r="595" s="4" customFormat="1" ht="28" customHeight="1" spans="1:11">
      <c r="A595" s="56" t="s">
        <v>1352</v>
      </c>
      <c r="B595" s="57"/>
      <c r="C595" s="58"/>
      <c r="D595" s="58"/>
      <c r="E595" s="58"/>
      <c r="F595" s="58"/>
      <c r="G595" s="58"/>
      <c r="H595" s="58"/>
      <c r="I595" s="66">
        <f>SUM(I596:I623)</f>
        <v>444.572</v>
      </c>
      <c r="J595" s="67"/>
      <c r="K595" s="66">
        <f>SUM(K596:K623)</f>
        <v>444.572</v>
      </c>
    </row>
    <row r="596" s="4" customFormat="1" ht="24" spans="1:11">
      <c r="A596" s="61">
        <v>22</v>
      </c>
      <c r="B596" s="61" t="s">
        <v>1349</v>
      </c>
      <c r="C596" s="17" t="s">
        <v>1353</v>
      </c>
      <c r="D596" s="17" t="s">
        <v>1354</v>
      </c>
      <c r="E596" s="61">
        <v>1920</v>
      </c>
      <c r="F596" s="61">
        <v>32</v>
      </c>
      <c r="G596" s="61">
        <v>0</v>
      </c>
      <c r="H596" s="61">
        <v>0</v>
      </c>
      <c r="I596" s="69">
        <f>E596*200/10000</f>
        <v>38.4</v>
      </c>
      <c r="J596" s="68"/>
      <c r="K596" s="69">
        <f t="shared" ref="K596:K623" si="39">I596</f>
        <v>38.4</v>
      </c>
    </row>
    <row r="597" s="4" customFormat="1" ht="36" spans="1:11">
      <c r="A597" s="61">
        <v>23</v>
      </c>
      <c r="B597" s="61" t="s">
        <v>1349</v>
      </c>
      <c r="C597" s="17" t="s">
        <v>1355</v>
      </c>
      <c r="D597" s="17" t="s">
        <v>1356</v>
      </c>
      <c r="E597" s="61">
        <v>360</v>
      </c>
      <c r="F597" s="61">
        <v>6</v>
      </c>
      <c r="G597" s="61">
        <v>28</v>
      </c>
      <c r="H597" s="61">
        <v>4</v>
      </c>
      <c r="I597" s="69">
        <f>(360*200+28*100)/10000</f>
        <v>7.48</v>
      </c>
      <c r="J597" s="68"/>
      <c r="K597" s="69">
        <f t="shared" si="39"/>
        <v>7.48</v>
      </c>
    </row>
    <row r="598" s="4" customFormat="1" spans="1:11">
      <c r="A598" s="61">
        <v>24</v>
      </c>
      <c r="B598" s="61" t="s">
        <v>1357</v>
      </c>
      <c r="C598" s="17" t="s">
        <v>1358</v>
      </c>
      <c r="D598" s="17" t="s">
        <v>1359</v>
      </c>
      <c r="E598" s="61">
        <v>1200</v>
      </c>
      <c r="F598" s="61">
        <v>10</v>
      </c>
      <c r="G598" s="61">
        <v>0</v>
      </c>
      <c r="H598" s="61">
        <v>0</v>
      </c>
      <c r="I598" s="69">
        <v>24</v>
      </c>
      <c r="J598" s="68"/>
      <c r="K598" s="69">
        <f t="shared" si="39"/>
        <v>24</v>
      </c>
    </row>
    <row r="599" s="4" customFormat="1" ht="24" spans="1:11">
      <c r="A599" s="61">
        <v>25</v>
      </c>
      <c r="B599" s="61" t="s">
        <v>1357</v>
      </c>
      <c r="C599" s="17" t="s">
        <v>1360</v>
      </c>
      <c r="D599" s="17" t="s">
        <v>1361</v>
      </c>
      <c r="E599" s="61">
        <v>840</v>
      </c>
      <c r="F599" s="61">
        <v>8</v>
      </c>
      <c r="G599" s="61">
        <v>0</v>
      </c>
      <c r="H599" s="61">
        <v>0</v>
      </c>
      <c r="I599" s="69">
        <v>16.8</v>
      </c>
      <c r="J599" s="68"/>
      <c r="K599" s="69">
        <f t="shared" si="39"/>
        <v>16.8</v>
      </c>
    </row>
    <row r="600" s="4" customFormat="1" ht="24" spans="1:11">
      <c r="A600" s="61">
        <v>26</v>
      </c>
      <c r="B600" s="17" t="s">
        <v>1362</v>
      </c>
      <c r="C600" s="17" t="s">
        <v>1363</v>
      </c>
      <c r="D600" s="17" t="s">
        <v>1364</v>
      </c>
      <c r="E600" s="17">
        <v>1200</v>
      </c>
      <c r="F600" s="17">
        <v>20</v>
      </c>
      <c r="G600" s="61">
        <v>0</v>
      </c>
      <c r="H600" s="61">
        <v>0</v>
      </c>
      <c r="I600" s="33">
        <v>24</v>
      </c>
      <c r="J600" s="68"/>
      <c r="K600" s="69">
        <f t="shared" si="39"/>
        <v>24</v>
      </c>
    </row>
    <row r="601" s="4" customFormat="1" spans="1:11">
      <c r="A601" s="61">
        <v>27</v>
      </c>
      <c r="B601" s="17" t="s">
        <v>1362</v>
      </c>
      <c r="C601" s="17" t="s">
        <v>1365</v>
      </c>
      <c r="D601" s="17" t="s">
        <v>1366</v>
      </c>
      <c r="E601" s="17">
        <v>1200</v>
      </c>
      <c r="F601" s="17">
        <v>20</v>
      </c>
      <c r="G601" s="61">
        <v>0</v>
      </c>
      <c r="H601" s="61">
        <v>0</v>
      </c>
      <c r="I601" s="33">
        <v>24</v>
      </c>
      <c r="J601" s="68"/>
      <c r="K601" s="69">
        <f t="shared" si="39"/>
        <v>24</v>
      </c>
    </row>
    <row r="602" s="4" customFormat="1" spans="1:11">
      <c r="A602" s="61">
        <v>28</v>
      </c>
      <c r="B602" s="61" t="s">
        <v>1367</v>
      </c>
      <c r="C602" s="61" t="s">
        <v>1368</v>
      </c>
      <c r="D602" s="61" t="s">
        <v>1369</v>
      </c>
      <c r="E602" s="17">
        <v>60</v>
      </c>
      <c r="F602" s="61">
        <v>1</v>
      </c>
      <c r="G602" s="17">
        <v>70</v>
      </c>
      <c r="H602" s="61">
        <v>10</v>
      </c>
      <c r="I602" s="69">
        <v>1.9</v>
      </c>
      <c r="J602" s="68"/>
      <c r="K602" s="69">
        <f t="shared" si="39"/>
        <v>1.9</v>
      </c>
    </row>
    <row r="603" s="4" customFormat="1" ht="24" spans="1:11">
      <c r="A603" s="61">
        <v>29</v>
      </c>
      <c r="B603" s="61" t="s">
        <v>1367</v>
      </c>
      <c r="C603" s="17" t="s">
        <v>1370</v>
      </c>
      <c r="D603" s="17" t="s">
        <v>1371</v>
      </c>
      <c r="E603" s="17">
        <f>20*12</f>
        <v>240</v>
      </c>
      <c r="F603" s="61">
        <v>12</v>
      </c>
      <c r="G603" s="17">
        <v>7</v>
      </c>
      <c r="H603" s="61">
        <v>1</v>
      </c>
      <c r="I603" s="69">
        <v>4.87</v>
      </c>
      <c r="J603" s="70"/>
      <c r="K603" s="69">
        <f t="shared" si="39"/>
        <v>4.87</v>
      </c>
    </row>
    <row r="604" s="4" customFormat="1" ht="24" spans="1:11">
      <c r="A604" s="61">
        <v>30</v>
      </c>
      <c r="B604" s="17" t="s">
        <v>1343</v>
      </c>
      <c r="C604" s="17" t="s">
        <v>1372</v>
      </c>
      <c r="D604" s="17" t="s">
        <v>1373</v>
      </c>
      <c r="E604" s="61">
        <v>360</v>
      </c>
      <c r="F604" s="61">
        <v>3</v>
      </c>
      <c r="G604" s="61">
        <v>0</v>
      </c>
      <c r="H604" s="61">
        <v>0</v>
      </c>
      <c r="I604" s="69">
        <v>7.2</v>
      </c>
      <c r="J604" s="68"/>
      <c r="K604" s="69">
        <f t="shared" si="39"/>
        <v>7.2</v>
      </c>
    </row>
    <row r="605" s="4" customFormat="1" ht="24" spans="1:11">
      <c r="A605" s="61">
        <v>31</v>
      </c>
      <c r="B605" s="17" t="s">
        <v>1343</v>
      </c>
      <c r="C605" s="17" t="s">
        <v>1374</v>
      </c>
      <c r="D605" s="17" t="s">
        <v>1373</v>
      </c>
      <c r="E605" s="61">
        <v>360</v>
      </c>
      <c r="F605" s="61">
        <v>3</v>
      </c>
      <c r="G605" s="61">
        <v>0</v>
      </c>
      <c r="H605" s="61">
        <v>0</v>
      </c>
      <c r="I605" s="69">
        <v>7.2</v>
      </c>
      <c r="J605" s="68"/>
      <c r="K605" s="69">
        <f t="shared" si="39"/>
        <v>7.2</v>
      </c>
    </row>
    <row r="606" s="4" customFormat="1" ht="24" spans="1:11">
      <c r="A606" s="61">
        <v>32</v>
      </c>
      <c r="B606" s="61" t="s">
        <v>1300</v>
      </c>
      <c r="C606" s="61" t="s">
        <v>1375</v>
      </c>
      <c r="D606" s="17" t="s">
        <v>1376</v>
      </c>
      <c r="E606" s="61">
        <v>720</v>
      </c>
      <c r="F606" s="61">
        <v>12</v>
      </c>
      <c r="G606" s="61">
        <v>0</v>
      </c>
      <c r="H606" s="61">
        <v>0</v>
      </c>
      <c r="I606" s="69">
        <v>14.4</v>
      </c>
      <c r="J606" s="68"/>
      <c r="K606" s="69">
        <f t="shared" si="39"/>
        <v>14.4</v>
      </c>
    </row>
    <row r="607" s="4" customFormat="1" ht="24" spans="1:11">
      <c r="A607" s="61">
        <v>33</v>
      </c>
      <c r="B607" s="61" t="s">
        <v>1300</v>
      </c>
      <c r="C607" s="61" t="s">
        <v>1377</v>
      </c>
      <c r="D607" s="17" t="s">
        <v>1378</v>
      </c>
      <c r="E607" s="61">
        <v>720</v>
      </c>
      <c r="F607" s="61">
        <v>12</v>
      </c>
      <c r="G607" s="61">
        <v>0</v>
      </c>
      <c r="H607" s="61">
        <v>0</v>
      </c>
      <c r="I607" s="69">
        <v>14.4</v>
      </c>
      <c r="J607" s="68"/>
      <c r="K607" s="69">
        <f t="shared" si="39"/>
        <v>14.4</v>
      </c>
    </row>
    <row r="608" s="4" customFormat="1" ht="24" spans="1:11">
      <c r="A608" s="61">
        <v>34</v>
      </c>
      <c r="B608" s="61" t="s">
        <v>1300</v>
      </c>
      <c r="C608" s="61" t="s">
        <v>1379</v>
      </c>
      <c r="D608" s="17" t="s">
        <v>1380</v>
      </c>
      <c r="E608" s="61">
        <v>19.8</v>
      </c>
      <c r="F608" s="61">
        <v>6</v>
      </c>
      <c r="G608" s="61">
        <v>0</v>
      </c>
      <c r="H608" s="61">
        <v>0</v>
      </c>
      <c r="I608" s="69">
        <v>0.396</v>
      </c>
      <c r="J608" s="70"/>
      <c r="K608" s="69">
        <f t="shared" si="39"/>
        <v>0.396</v>
      </c>
    </row>
    <row r="609" s="4" customFormat="1" ht="24.75" spans="1:11">
      <c r="A609" s="61">
        <v>35</v>
      </c>
      <c r="B609" s="61" t="s">
        <v>1300</v>
      </c>
      <c r="C609" s="61" t="s">
        <v>1381</v>
      </c>
      <c r="D609" s="17" t="s">
        <v>1382</v>
      </c>
      <c r="E609" s="61">
        <v>19.8</v>
      </c>
      <c r="F609" s="61">
        <v>6</v>
      </c>
      <c r="G609" s="61">
        <v>0</v>
      </c>
      <c r="H609" s="61">
        <v>0</v>
      </c>
      <c r="I609" s="69">
        <v>0.396</v>
      </c>
      <c r="J609" s="70"/>
      <c r="K609" s="69">
        <f t="shared" si="39"/>
        <v>0.396</v>
      </c>
    </row>
    <row r="610" s="4" customFormat="1" ht="24" spans="1:11">
      <c r="A610" s="61">
        <v>36</v>
      </c>
      <c r="B610" s="61" t="s">
        <v>1383</v>
      </c>
      <c r="C610" s="17" t="s">
        <v>1384</v>
      </c>
      <c r="D610" s="17" t="s">
        <v>1385</v>
      </c>
      <c r="E610" s="61">
        <v>1200</v>
      </c>
      <c r="F610" s="61">
        <v>5</v>
      </c>
      <c r="G610" s="61">
        <v>0</v>
      </c>
      <c r="H610" s="61">
        <v>0</v>
      </c>
      <c r="I610" s="69">
        <v>24</v>
      </c>
      <c r="J610" s="68"/>
      <c r="K610" s="69">
        <f t="shared" si="39"/>
        <v>24</v>
      </c>
    </row>
    <row r="611" s="4" customFormat="1" ht="24.75" spans="1:11">
      <c r="A611" s="61">
        <v>37</v>
      </c>
      <c r="B611" s="61" t="s">
        <v>1383</v>
      </c>
      <c r="C611" s="17" t="s">
        <v>1386</v>
      </c>
      <c r="D611" s="17" t="s">
        <v>1387</v>
      </c>
      <c r="E611" s="61">
        <v>1200</v>
      </c>
      <c r="F611" s="61">
        <v>5</v>
      </c>
      <c r="G611" s="61">
        <v>0</v>
      </c>
      <c r="H611" s="61">
        <v>0</v>
      </c>
      <c r="I611" s="69">
        <v>24</v>
      </c>
      <c r="J611" s="68"/>
      <c r="K611" s="69">
        <f t="shared" si="39"/>
        <v>24</v>
      </c>
    </row>
    <row r="612" s="4" customFormat="1" ht="24" spans="1:11">
      <c r="A612" s="61">
        <v>38</v>
      </c>
      <c r="B612" s="61" t="s">
        <v>1383</v>
      </c>
      <c r="C612" s="17" t="s">
        <v>1388</v>
      </c>
      <c r="D612" s="17" t="s">
        <v>1389</v>
      </c>
      <c r="E612" s="61">
        <v>160</v>
      </c>
      <c r="F612" s="61">
        <v>1</v>
      </c>
      <c r="G612" s="61">
        <v>14</v>
      </c>
      <c r="H612" s="61">
        <v>2</v>
      </c>
      <c r="I612" s="69">
        <v>3.34</v>
      </c>
      <c r="J612" s="68"/>
      <c r="K612" s="69">
        <f t="shared" si="39"/>
        <v>3.34</v>
      </c>
    </row>
    <row r="613" s="4" customFormat="1" ht="24.75" spans="1:11">
      <c r="A613" s="61">
        <v>39</v>
      </c>
      <c r="B613" s="17" t="s">
        <v>1390</v>
      </c>
      <c r="C613" s="17" t="s">
        <v>1391</v>
      </c>
      <c r="D613" s="17" t="s">
        <v>1392</v>
      </c>
      <c r="E613" s="61">
        <v>1440</v>
      </c>
      <c r="F613" s="61">
        <v>12</v>
      </c>
      <c r="G613" s="61">
        <v>35</v>
      </c>
      <c r="H613" s="61">
        <v>5</v>
      </c>
      <c r="I613" s="69">
        <v>29.15</v>
      </c>
      <c r="J613" s="68"/>
      <c r="K613" s="69">
        <f t="shared" si="39"/>
        <v>29.15</v>
      </c>
    </row>
    <row r="614" s="4" customFormat="1" spans="1:11">
      <c r="A614" s="61">
        <v>40</v>
      </c>
      <c r="B614" s="61" t="s">
        <v>1393</v>
      </c>
      <c r="C614" s="61" t="s">
        <v>1394</v>
      </c>
      <c r="D614" s="61" t="s">
        <v>1395</v>
      </c>
      <c r="E614" s="61">
        <v>120</v>
      </c>
      <c r="F614" s="61">
        <v>1</v>
      </c>
      <c r="G614" s="61">
        <v>70</v>
      </c>
      <c r="H614" s="61">
        <v>5</v>
      </c>
      <c r="I614" s="69">
        <v>3.1</v>
      </c>
      <c r="J614" s="68"/>
      <c r="K614" s="69">
        <f t="shared" si="39"/>
        <v>3.1</v>
      </c>
    </row>
    <row r="615" s="4" customFormat="1" spans="1:11">
      <c r="A615" s="61">
        <v>41</v>
      </c>
      <c r="B615" s="61" t="s">
        <v>1393</v>
      </c>
      <c r="C615" s="61" t="s">
        <v>1396</v>
      </c>
      <c r="D615" s="61" t="s">
        <v>1395</v>
      </c>
      <c r="E615" s="61">
        <v>1200</v>
      </c>
      <c r="F615" s="61">
        <v>10</v>
      </c>
      <c r="G615" s="61">
        <v>0</v>
      </c>
      <c r="H615" s="61">
        <v>0</v>
      </c>
      <c r="I615" s="69">
        <v>24</v>
      </c>
      <c r="J615" s="68"/>
      <c r="K615" s="69">
        <f t="shared" si="39"/>
        <v>24</v>
      </c>
    </row>
    <row r="616" s="4" customFormat="1" ht="24.75" spans="1:11">
      <c r="A616" s="61">
        <v>42</v>
      </c>
      <c r="B616" s="61" t="s">
        <v>454</v>
      </c>
      <c r="C616" s="17" t="s">
        <v>1397</v>
      </c>
      <c r="D616" s="17" t="s">
        <v>1398</v>
      </c>
      <c r="E616" s="61">
        <v>1800</v>
      </c>
      <c r="F616" s="61">
        <v>15</v>
      </c>
      <c r="G616" s="61">
        <v>70</v>
      </c>
      <c r="H616" s="61">
        <v>10</v>
      </c>
      <c r="I616" s="69">
        <v>36.7</v>
      </c>
      <c r="J616" s="68"/>
      <c r="K616" s="69">
        <f t="shared" si="39"/>
        <v>36.7</v>
      </c>
    </row>
    <row r="617" s="4" customFormat="1" ht="24.75" spans="1:11">
      <c r="A617" s="61">
        <v>43</v>
      </c>
      <c r="B617" s="61" t="s">
        <v>454</v>
      </c>
      <c r="C617" s="17" t="s">
        <v>1399</v>
      </c>
      <c r="D617" s="17" t="s">
        <v>1400</v>
      </c>
      <c r="E617" s="61">
        <v>780</v>
      </c>
      <c r="F617" s="61">
        <v>7</v>
      </c>
      <c r="G617" s="61">
        <v>0</v>
      </c>
      <c r="H617" s="61">
        <v>0</v>
      </c>
      <c r="I617" s="69">
        <v>15.6</v>
      </c>
      <c r="J617" s="68"/>
      <c r="K617" s="69">
        <f t="shared" si="39"/>
        <v>15.6</v>
      </c>
    </row>
    <row r="618" s="4" customFormat="1" ht="24" spans="1:11">
      <c r="A618" s="61">
        <v>44</v>
      </c>
      <c r="B618" s="61" t="s">
        <v>454</v>
      </c>
      <c r="C618" s="17" t="s">
        <v>1401</v>
      </c>
      <c r="D618" s="17" t="s">
        <v>1402</v>
      </c>
      <c r="E618" s="61">
        <v>360</v>
      </c>
      <c r="F618" s="61">
        <v>3</v>
      </c>
      <c r="G618" s="61">
        <v>0</v>
      </c>
      <c r="H618" s="61">
        <v>0</v>
      </c>
      <c r="I618" s="69">
        <v>7.2</v>
      </c>
      <c r="J618" s="68"/>
      <c r="K618" s="69">
        <f t="shared" si="39"/>
        <v>7.2</v>
      </c>
    </row>
    <row r="619" s="4" customFormat="1" ht="36.75" spans="1:11">
      <c r="A619" s="61">
        <v>45</v>
      </c>
      <c r="B619" s="61" t="s">
        <v>454</v>
      </c>
      <c r="C619" s="17" t="s">
        <v>1403</v>
      </c>
      <c r="D619" s="17" t="s">
        <v>1404</v>
      </c>
      <c r="E619" s="61">
        <v>720</v>
      </c>
      <c r="F619" s="61">
        <v>6</v>
      </c>
      <c r="G619" s="61">
        <v>0</v>
      </c>
      <c r="H619" s="61">
        <v>0</v>
      </c>
      <c r="I619" s="69">
        <v>14.4</v>
      </c>
      <c r="J619" s="68"/>
      <c r="K619" s="69">
        <f t="shared" si="39"/>
        <v>14.4</v>
      </c>
    </row>
    <row r="620" s="4" customFormat="1" ht="24" spans="1:11">
      <c r="A620" s="61">
        <v>46</v>
      </c>
      <c r="B620" s="61" t="s">
        <v>302</v>
      </c>
      <c r="C620" s="17" t="s">
        <v>1405</v>
      </c>
      <c r="D620" s="17" t="s">
        <v>1406</v>
      </c>
      <c r="E620" s="61">
        <v>1920</v>
      </c>
      <c r="F620" s="61">
        <v>24</v>
      </c>
      <c r="G620" s="61">
        <v>42</v>
      </c>
      <c r="H620" s="61">
        <v>6</v>
      </c>
      <c r="I620" s="69">
        <v>38.82</v>
      </c>
      <c r="J620" s="70"/>
      <c r="K620" s="69">
        <f t="shared" si="39"/>
        <v>38.82</v>
      </c>
    </row>
    <row r="621" s="4" customFormat="1" ht="24.75" spans="1:11">
      <c r="A621" s="61">
        <v>47</v>
      </c>
      <c r="B621" s="61" t="s">
        <v>1407</v>
      </c>
      <c r="C621" s="17" t="s">
        <v>1408</v>
      </c>
      <c r="D621" s="17" t="s">
        <v>1409</v>
      </c>
      <c r="E621" s="61">
        <v>480</v>
      </c>
      <c r="F621" s="61">
        <v>4</v>
      </c>
      <c r="G621" s="61">
        <v>0</v>
      </c>
      <c r="H621" s="61">
        <v>0</v>
      </c>
      <c r="I621" s="69">
        <v>9.6</v>
      </c>
      <c r="J621" s="70"/>
      <c r="K621" s="69">
        <f t="shared" si="39"/>
        <v>9.6</v>
      </c>
    </row>
    <row r="622" s="4" customFormat="1" ht="24" spans="1:11">
      <c r="A622" s="61">
        <v>48</v>
      </c>
      <c r="B622" s="61" t="s">
        <v>1410</v>
      </c>
      <c r="C622" s="17" t="s">
        <v>1411</v>
      </c>
      <c r="D622" s="17" t="s">
        <v>1412</v>
      </c>
      <c r="E622" s="61">
        <v>240</v>
      </c>
      <c r="F622" s="61">
        <v>2</v>
      </c>
      <c r="G622" s="61">
        <v>0</v>
      </c>
      <c r="H622" s="61">
        <v>0</v>
      </c>
      <c r="I622" s="69">
        <v>4.8</v>
      </c>
      <c r="J622" s="70"/>
      <c r="K622" s="69">
        <f t="shared" si="39"/>
        <v>4.8</v>
      </c>
    </row>
    <row r="623" s="4" customFormat="1" ht="24.75" spans="1:11">
      <c r="A623" s="61">
        <v>49</v>
      </c>
      <c r="B623" s="68" t="s">
        <v>1413</v>
      </c>
      <c r="C623" s="17" t="s">
        <v>1414</v>
      </c>
      <c r="D623" s="17" t="s">
        <v>1415</v>
      </c>
      <c r="E623" s="61">
        <v>1200</v>
      </c>
      <c r="F623" s="61">
        <v>10</v>
      </c>
      <c r="G623" s="61">
        <v>42</v>
      </c>
      <c r="H623" s="61">
        <v>6</v>
      </c>
      <c r="I623" s="69">
        <v>24.42</v>
      </c>
      <c r="J623" s="70"/>
      <c r="K623" s="69">
        <f t="shared" si="39"/>
        <v>24.42</v>
      </c>
    </row>
    <row r="624" s="4" customFormat="1" ht="28" customHeight="1" spans="1:11">
      <c r="A624" s="56" t="s">
        <v>1416</v>
      </c>
      <c r="B624" s="57"/>
      <c r="C624" s="58"/>
      <c r="D624" s="58"/>
      <c r="E624" s="58"/>
      <c r="F624" s="58"/>
      <c r="G624" s="58"/>
      <c r="H624" s="58"/>
      <c r="I624" s="66">
        <f>SUM(I625:I643)</f>
        <v>302.984</v>
      </c>
      <c r="J624" s="67"/>
      <c r="K624" s="66">
        <f>SUM(K625:K643)</f>
        <v>302.984</v>
      </c>
    </row>
    <row r="625" s="4" customFormat="1" ht="24" spans="1:11">
      <c r="A625" s="61">
        <v>50</v>
      </c>
      <c r="B625" s="17" t="s">
        <v>454</v>
      </c>
      <c r="C625" s="17" t="s">
        <v>1417</v>
      </c>
      <c r="D625" s="17" t="s">
        <v>1418</v>
      </c>
      <c r="E625" s="17">
        <v>1200</v>
      </c>
      <c r="F625" s="17">
        <v>10</v>
      </c>
      <c r="G625" s="17">
        <v>28</v>
      </c>
      <c r="H625" s="17">
        <v>4</v>
      </c>
      <c r="I625" s="33">
        <v>24.28</v>
      </c>
      <c r="J625" s="68"/>
      <c r="K625" s="69">
        <f t="shared" ref="K625:K643" si="40">I625</f>
        <v>24.28</v>
      </c>
    </row>
    <row r="626" s="4" customFormat="1" ht="24" spans="1:11">
      <c r="A626" s="61">
        <v>51</v>
      </c>
      <c r="B626" s="17" t="s">
        <v>999</v>
      </c>
      <c r="C626" s="17" t="s">
        <v>1419</v>
      </c>
      <c r="D626" s="17" t="s">
        <v>1420</v>
      </c>
      <c r="E626" s="17">
        <v>0</v>
      </c>
      <c r="F626" s="17">
        <v>0</v>
      </c>
      <c r="G626" s="17">
        <v>63</v>
      </c>
      <c r="H626" s="17">
        <v>9</v>
      </c>
      <c r="I626" s="33">
        <v>0.63</v>
      </c>
      <c r="J626" s="68"/>
      <c r="K626" s="69">
        <f t="shared" si="40"/>
        <v>0.63</v>
      </c>
    </row>
    <row r="627" s="4" customFormat="1" ht="24.75" spans="1:11">
      <c r="A627" s="61">
        <v>52</v>
      </c>
      <c r="B627" s="17" t="s">
        <v>42</v>
      </c>
      <c r="C627" s="17" t="s">
        <v>1421</v>
      </c>
      <c r="D627" s="17" t="s">
        <v>1422</v>
      </c>
      <c r="E627" s="17">
        <v>960</v>
      </c>
      <c r="F627" s="17">
        <v>16</v>
      </c>
      <c r="G627" s="17">
        <v>0</v>
      </c>
      <c r="H627" s="17">
        <v>0</v>
      </c>
      <c r="I627" s="33">
        <v>19.2</v>
      </c>
      <c r="J627" s="68"/>
      <c r="K627" s="69">
        <f t="shared" si="40"/>
        <v>19.2</v>
      </c>
    </row>
    <row r="628" s="4" customFormat="1" ht="24" spans="1:11">
      <c r="A628" s="61">
        <v>53</v>
      </c>
      <c r="B628" s="17" t="s">
        <v>1423</v>
      </c>
      <c r="C628" s="17" t="s">
        <v>1424</v>
      </c>
      <c r="D628" s="17" t="s">
        <v>1425</v>
      </c>
      <c r="E628" s="17">
        <v>1920</v>
      </c>
      <c r="F628" s="17">
        <v>16</v>
      </c>
      <c r="G628" s="17">
        <v>21</v>
      </c>
      <c r="H628" s="17">
        <v>3</v>
      </c>
      <c r="I628" s="33">
        <v>38.61</v>
      </c>
      <c r="J628" s="70"/>
      <c r="K628" s="69">
        <f t="shared" si="40"/>
        <v>38.61</v>
      </c>
    </row>
    <row r="629" s="4" customFormat="1" ht="24" spans="1:11">
      <c r="A629" s="61">
        <v>54</v>
      </c>
      <c r="B629" s="70" t="s">
        <v>1426</v>
      </c>
      <c r="C629" s="17" t="s">
        <v>1427</v>
      </c>
      <c r="D629" s="17" t="s">
        <v>1428</v>
      </c>
      <c r="E629" s="17">
        <v>360</v>
      </c>
      <c r="F629" s="17">
        <v>3</v>
      </c>
      <c r="G629" s="17">
        <v>21</v>
      </c>
      <c r="H629" s="17">
        <v>3</v>
      </c>
      <c r="I629" s="33">
        <v>7.41</v>
      </c>
      <c r="J629" s="70"/>
      <c r="K629" s="69">
        <f t="shared" si="40"/>
        <v>7.41</v>
      </c>
    </row>
    <row r="630" s="4" customFormat="1" ht="24.75" spans="1:11">
      <c r="A630" s="61">
        <v>55</v>
      </c>
      <c r="B630" s="17" t="s">
        <v>104</v>
      </c>
      <c r="C630" s="17" t="s">
        <v>1429</v>
      </c>
      <c r="D630" s="17" t="s">
        <v>1430</v>
      </c>
      <c r="E630" s="17">
        <v>600</v>
      </c>
      <c r="F630" s="17">
        <v>5</v>
      </c>
      <c r="G630" s="17">
        <v>0</v>
      </c>
      <c r="H630" s="17">
        <v>0</v>
      </c>
      <c r="I630" s="33">
        <v>12</v>
      </c>
      <c r="J630" s="68"/>
      <c r="K630" s="69">
        <f t="shared" si="40"/>
        <v>12</v>
      </c>
    </row>
    <row r="631" s="4" customFormat="1" ht="25.5" spans="1:11">
      <c r="A631" s="61">
        <v>56</v>
      </c>
      <c r="B631" s="17" t="s">
        <v>104</v>
      </c>
      <c r="C631" s="17" t="s">
        <v>1431</v>
      </c>
      <c r="D631" s="17" t="s">
        <v>1432</v>
      </c>
      <c r="E631" s="17">
        <v>600</v>
      </c>
      <c r="F631" s="17">
        <v>5</v>
      </c>
      <c r="G631" s="17">
        <v>0</v>
      </c>
      <c r="H631" s="17">
        <v>0</v>
      </c>
      <c r="I631" s="33">
        <v>12</v>
      </c>
      <c r="J631" s="68"/>
      <c r="K631" s="69">
        <f t="shared" si="40"/>
        <v>12</v>
      </c>
    </row>
    <row r="632" s="4" customFormat="1" ht="24" spans="1:11">
      <c r="A632" s="61">
        <v>57</v>
      </c>
      <c r="B632" s="17" t="s">
        <v>1433</v>
      </c>
      <c r="C632" s="17" t="s">
        <v>1434</v>
      </c>
      <c r="D632" s="17" t="s">
        <v>1435</v>
      </c>
      <c r="E632" s="17">
        <v>1200</v>
      </c>
      <c r="F632" s="17">
        <v>10</v>
      </c>
      <c r="G632" s="17">
        <v>0</v>
      </c>
      <c r="H632" s="17">
        <v>0</v>
      </c>
      <c r="I632" s="33">
        <v>24</v>
      </c>
      <c r="J632" s="68"/>
      <c r="K632" s="69">
        <f t="shared" si="40"/>
        <v>24</v>
      </c>
    </row>
    <row r="633" s="4" customFormat="1" ht="24" spans="1:11">
      <c r="A633" s="61">
        <v>58</v>
      </c>
      <c r="B633" s="17" t="s">
        <v>1300</v>
      </c>
      <c r="C633" s="17" t="s">
        <v>1436</v>
      </c>
      <c r="D633" s="17" t="s">
        <v>1437</v>
      </c>
      <c r="E633" s="17">
        <v>1440</v>
      </c>
      <c r="F633" s="17">
        <v>24</v>
      </c>
      <c r="G633" s="17">
        <v>0</v>
      </c>
      <c r="H633" s="17">
        <v>0</v>
      </c>
      <c r="I633" s="33">
        <v>28.8</v>
      </c>
      <c r="J633" s="68"/>
      <c r="K633" s="69">
        <f t="shared" si="40"/>
        <v>28.8</v>
      </c>
    </row>
    <row r="634" s="4" customFormat="1" ht="24" spans="1:11">
      <c r="A634" s="61">
        <v>59</v>
      </c>
      <c r="B634" s="17" t="s">
        <v>1300</v>
      </c>
      <c r="C634" s="17" t="s">
        <v>1438</v>
      </c>
      <c r="D634" s="17" t="s">
        <v>1439</v>
      </c>
      <c r="E634" s="17">
        <v>1200</v>
      </c>
      <c r="F634" s="17">
        <v>20</v>
      </c>
      <c r="G634" s="17">
        <v>0</v>
      </c>
      <c r="H634" s="17">
        <v>0</v>
      </c>
      <c r="I634" s="33">
        <v>24</v>
      </c>
      <c r="J634" s="68"/>
      <c r="K634" s="69">
        <f t="shared" si="40"/>
        <v>24</v>
      </c>
    </row>
    <row r="635" s="4" customFormat="1" ht="24" spans="1:11">
      <c r="A635" s="61">
        <v>60</v>
      </c>
      <c r="B635" s="17" t="s">
        <v>1300</v>
      </c>
      <c r="C635" s="17" t="s">
        <v>1440</v>
      </c>
      <c r="D635" s="17" t="s">
        <v>1441</v>
      </c>
      <c r="E635" s="17">
        <v>240</v>
      </c>
      <c r="F635" s="17">
        <v>6</v>
      </c>
      <c r="G635" s="17">
        <v>0</v>
      </c>
      <c r="H635" s="17">
        <v>0</v>
      </c>
      <c r="I635" s="33">
        <v>4.8</v>
      </c>
      <c r="J635" s="68"/>
      <c r="K635" s="69">
        <f t="shared" si="40"/>
        <v>4.8</v>
      </c>
    </row>
    <row r="636" s="4" customFormat="1" ht="24" spans="1:11">
      <c r="A636" s="61">
        <v>61</v>
      </c>
      <c r="B636" s="17" t="s">
        <v>1300</v>
      </c>
      <c r="C636" s="17" t="s">
        <v>1442</v>
      </c>
      <c r="D636" s="17" t="s">
        <v>1443</v>
      </c>
      <c r="E636" s="17">
        <v>1200</v>
      </c>
      <c r="F636" s="17">
        <v>19</v>
      </c>
      <c r="G636" s="17">
        <v>0</v>
      </c>
      <c r="H636" s="17">
        <v>0</v>
      </c>
      <c r="I636" s="33">
        <v>24</v>
      </c>
      <c r="J636" s="68"/>
      <c r="K636" s="69">
        <f t="shared" si="40"/>
        <v>24</v>
      </c>
    </row>
    <row r="637" s="4" customFormat="1" ht="24.75" spans="1:11">
      <c r="A637" s="61">
        <v>62</v>
      </c>
      <c r="B637" s="17" t="s">
        <v>1300</v>
      </c>
      <c r="C637" s="17" t="s">
        <v>1444</v>
      </c>
      <c r="D637" s="17" t="s">
        <v>1445</v>
      </c>
      <c r="E637" s="17">
        <v>19.8</v>
      </c>
      <c r="F637" s="17">
        <v>6</v>
      </c>
      <c r="G637" s="17">
        <v>0</v>
      </c>
      <c r="H637" s="17">
        <v>0</v>
      </c>
      <c r="I637" s="33">
        <v>0.396</v>
      </c>
      <c r="J637" s="70"/>
      <c r="K637" s="69">
        <f t="shared" si="40"/>
        <v>0.396</v>
      </c>
    </row>
    <row r="638" s="4" customFormat="1" ht="24.75" spans="1:11">
      <c r="A638" s="61">
        <v>63</v>
      </c>
      <c r="B638" s="17" t="s">
        <v>1300</v>
      </c>
      <c r="C638" s="17" t="s">
        <v>1446</v>
      </c>
      <c r="D638" s="17" t="s">
        <v>1447</v>
      </c>
      <c r="E638" s="17">
        <v>19.8</v>
      </c>
      <c r="F638" s="17">
        <v>6</v>
      </c>
      <c r="G638" s="17">
        <v>0</v>
      </c>
      <c r="H638" s="17">
        <v>0</v>
      </c>
      <c r="I638" s="33">
        <v>0.396</v>
      </c>
      <c r="J638" s="70"/>
      <c r="K638" s="69">
        <f t="shared" si="40"/>
        <v>0.396</v>
      </c>
    </row>
    <row r="639" s="4" customFormat="1" ht="24" spans="1:11">
      <c r="A639" s="61">
        <v>64</v>
      </c>
      <c r="B639" s="17" t="s">
        <v>1300</v>
      </c>
      <c r="C639" s="17" t="s">
        <v>1448</v>
      </c>
      <c r="D639" s="17" t="s">
        <v>1449</v>
      </c>
      <c r="E639" s="17">
        <v>19.8</v>
      </c>
      <c r="F639" s="17">
        <v>6</v>
      </c>
      <c r="G639" s="17">
        <v>0</v>
      </c>
      <c r="H639" s="17">
        <v>0</v>
      </c>
      <c r="I639" s="33">
        <v>0.396</v>
      </c>
      <c r="J639" s="70"/>
      <c r="K639" s="69">
        <f t="shared" si="40"/>
        <v>0.396</v>
      </c>
    </row>
    <row r="640" s="4" customFormat="1" ht="24" spans="1:11">
      <c r="A640" s="61">
        <v>65</v>
      </c>
      <c r="B640" s="17" t="s">
        <v>1300</v>
      </c>
      <c r="C640" s="17" t="s">
        <v>1450</v>
      </c>
      <c r="D640" s="17" t="s">
        <v>1449</v>
      </c>
      <c r="E640" s="17">
        <v>19.8</v>
      </c>
      <c r="F640" s="17">
        <v>6</v>
      </c>
      <c r="G640" s="17">
        <v>0</v>
      </c>
      <c r="H640" s="17">
        <v>0</v>
      </c>
      <c r="I640" s="33">
        <v>0.396</v>
      </c>
      <c r="J640" s="70"/>
      <c r="K640" s="69">
        <f t="shared" si="40"/>
        <v>0.396</v>
      </c>
    </row>
    <row r="641" s="4" customFormat="1" ht="24" spans="1:11">
      <c r="A641" s="61">
        <v>66</v>
      </c>
      <c r="B641" s="17" t="s">
        <v>1407</v>
      </c>
      <c r="C641" s="17" t="s">
        <v>1451</v>
      </c>
      <c r="D641" s="17" t="s">
        <v>1452</v>
      </c>
      <c r="E641" s="17">
        <v>1200</v>
      </c>
      <c r="F641" s="17">
        <v>13</v>
      </c>
      <c r="G641" s="17">
        <v>7</v>
      </c>
      <c r="H641" s="17">
        <v>1</v>
      </c>
      <c r="I641" s="33">
        <v>24.07</v>
      </c>
      <c r="J641" s="68"/>
      <c r="K641" s="69">
        <f t="shared" si="40"/>
        <v>24.07</v>
      </c>
    </row>
    <row r="642" s="4" customFormat="1" ht="36" spans="1:11">
      <c r="A642" s="61">
        <v>67</v>
      </c>
      <c r="B642" s="17" t="s">
        <v>1453</v>
      </c>
      <c r="C642" s="17" t="s">
        <v>1454</v>
      </c>
      <c r="D642" s="17" t="s">
        <v>1455</v>
      </c>
      <c r="E642" s="61">
        <v>1080</v>
      </c>
      <c r="F642" s="61">
        <v>9</v>
      </c>
      <c r="G642" s="17">
        <v>0</v>
      </c>
      <c r="H642" s="17">
        <v>0</v>
      </c>
      <c r="I642" s="69">
        <v>21.6</v>
      </c>
      <c r="J642" s="68"/>
      <c r="K642" s="69">
        <f t="shared" si="40"/>
        <v>21.6</v>
      </c>
    </row>
    <row r="643" s="4" customFormat="1" ht="24" spans="1:11">
      <c r="A643" s="61">
        <v>68</v>
      </c>
      <c r="B643" s="17" t="s">
        <v>1456</v>
      </c>
      <c r="C643" s="17" t="s">
        <v>1457</v>
      </c>
      <c r="D643" s="17" t="s">
        <v>1458</v>
      </c>
      <c r="E643" s="61">
        <v>1800</v>
      </c>
      <c r="F643" s="61">
        <v>15</v>
      </c>
      <c r="G643" s="17">
        <v>0</v>
      </c>
      <c r="H643" s="17">
        <v>0</v>
      </c>
      <c r="I643" s="69">
        <v>36</v>
      </c>
      <c r="J643" s="68"/>
      <c r="K643" s="69">
        <f t="shared" si="40"/>
        <v>36</v>
      </c>
    </row>
    <row r="644" s="4" customFormat="1" ht="28" customHeight="1" spans="1:11">
      <c r="A644" s="56" t="s">
        <v>1459</v>
      </c>
      <c r="B644" s="57"/>
      <c r="C644" s="58"/>
      <c r="D644" s="58"/>
      <c r="E644" s="58"/>
      <c r="F644" s="58"/>
      <c r="G644" s="58"/>
      <c r="H644" s="58"/>
      <c r="I644" s="66">
        <f>SUM(I645:I664)</f>
        <v>226.94</v>
      </c>
      <c r="J644" s="67"/>
      <c r="K644" s="66">
        <f>SUM(K645:K664)</f>
        <v>226.94</v>
      </c>
    </row>
    <row r="645" s="4" customFormat="1" ht="36.75" spans="1:11">
      <c r="A645" s="61">
        <v>69</v>
      </c>
      <c r="B645" s="17" t="s">
        <v>1460</v>
      </c>
      <c r="C645" s="17" t="s">
        <v>1461</v>
      </c>
      <c r="D645" s="17" t="s">
        <v>1462</v>
      </c>
      <c r="E645" s="61">
        <v>1200</v>
      </c>
      <c r="F645" s="61">
        <v>10</v>
      </c>
      <c r="G645" s="61">
        <v>56</v>
      </c>
      <c r="H645" s="61">
        <v>8</v>
      </c>
      <c r="I645" s="69">
        <v>24.56</v>
      </c>
      <c r="J645" s="68"/>
      <c r="K645" s="69">
        <f t="shared" ref="K645:K664" si="41">I645</f>
        <v>24.56</v>
      </c>
    </row>
    <row r="646" s="4" customFormat="1" ht="24" spans="1:11">
      <c r="A646" s="61">
        <v>70</v>
      </c>
      <c r="B646" s="17" t="s">
        <v>1300</v>
      </c>
      <c r="C646" s="17" t="s">
        <v>1463</v>
      </c>
      <c r="D646" s="17" t="s">
        <v>1464</v>
      </c>
      <c r="E646" s="61">
        <v>480</v>
      </c>
      <c r="F646" s="61">
        <v>10</v>
      </c>
      <c r="G646" s="61">
        <v>0</v>
      </c>
      <c r="H646" s="61">
        <v>0</v>
      </c>
      <c r="I646" s="69">
        <v>9.6</v>
      </c>
      <c r="J646" s="68"/>
      <c r="K646" s="69">
        <f t="shared" si="41"/>
        <v>9.6</v>
      </c>
    </row>
    <row r="647" s="4" customFormat="1" ht="24" spans="1:11">
      <c r="A647" s="61">
        <v>71</v>
      </c>
      <c r="B647" s="17" t="s">
        <v>42</v>
      </c>
      <c r="C647" s="17" t="s">
        <v>1465</v>
      </c>
      <c r="D647" s="17" t="s">
        <v>1466</v>
      </c>
      <c r="E647" s="61">
        <v>960</v>
      </c>
      <c r="F647" s="61">
        <v>16</v>
      </c>
      <c r="G647" s="61">
        <v>0</v>
      </c>
      <c r="H647" s="61">
        <v>0</v>
      </c>
      <c r="I647" s="69">
        <v>19.2</v>
      </c>
      <c r="J647" s="68"/>
      <c r="K647" s="69">
        <f t="shared" si="41"/>
        <v>19.2</v>
      </c>
    </row>
    <row r="648" s="4" customFormat="1" ht="24" spans="1:11">
      <c r="A648" s="61">
        <v>72</v>
      </c>
      <c r="B648" s="17" t="s">
        <v>1393</v>
      </c>
      <c r="C648" s="17" t="s">
        <v>1467</v>
      </c>
      <c r="D648" s="17" t="s">
        <v>1468</v>
      </c>
      <c r="E648" s="61">
        <v>240</v>
      </c>
      <c r="F648" s="61">
        <v>2</v>
      </c>
      <c r="G648" s="61">
        <v>7</v>
      </c>
      <c r="H648" s="61">
        <v>1</v>
      </c>
      <c r="I648" s="69">
        <v>4.87</v>
      </c>
      <c r="J648" s="68"/>
      <c r="K648" s="69">
        <f t="shared" si="41"/>
        <v>4.87</v>
      </c>
    </row>
    <row r="649" s="4" customFormat="1" ht="25.5" spans="1:11">
      <c r="A649" s="61">
        <v>73</v>
      </c>
      <c r="B649" s="17" t="s">
        <v>1469</v>
      </c>
      <c r="C649" s="17" t="s">
        <v>1470</v>
      </c>
      <c r="D649" s="17" t="s">
        <v>1471</v>
      </c>
      <c r="E649" s="61">
        <v>240</v>
      </c>
      <c r="F649" s="61">
        <v>6</v>
      </c>
      <c r="G649" s="61">
        <v>0</v>
      </c>
      <c r="H649" s="61">
        <v>0</v>
      </c>
      <c r="I649" s="69">
        <v>4.8</v>
      </c>
      <c r="J649" s="68"/>
      <c r="K649" s="69">
        <f t="shared" si="41"/>
        <v>4.8</v>
      </c>
    </row>
    <row r="650" s="4" customFormat="1" ht="24" spans="1:11">
      <c r="A650" s="61">
        <v>74</v>
      </c>
      <c r="B650" s="17" t="s">
        <v>454</v>
      </c>
      <c r="C650" s="17" t="s">
        <v>1472</v>
      </c>
      <c r="D650" s="17" t="s">
        <v>1473</v>
      </c>
      <c r="E650" s="61">
        <v>120</v>
      </c>
      <c r="F650" s="61">
        <v>2</v>
      </c>
      <c r="G650" s="61">
        <v>28</v>
      </c>
      <c r="H650" s="61">
        <v>4</v>
      </c>
      <c r="I650" s="69">
        <v>2.68</v>
      </c>
      <c r="J650" s="68"/>
      <c r="K650" s="69">
        <f t="shared" si="41"/>
        <v>2.68</v>
      </c>
    </row>
    <row r="651" s="4" customFormat="1" ht="24" spans="1:11">
      <c r="A651" s="61">
        <v>75</v>
      </c>
      <c r="B651" s="17" t="s">
        <v>454</v>
      </c>
      <c r="C651" s="17" t="s">
        <v>1474</v>
      </c>
      <c r="D651" s="17" t="s">
        <v>1475</v>
      </c>
      <c r="E651" s="61">
        <v>960</v>
      </c>
      <c r="F651" s="61">
        <v>8</v>
      </c>
      <c r="G651" s="61">
        <v>14</v>
      </c>
      <c r="H651" s="61">
        <v>2</v>
      </c>
      <c r="I651" s="69">
        <v>19.34</v>
      </c>
      <c r="J651" s="68"/>
      <c r="K651" s="69">
        <f t="shared" si="41"/>
        <v>19.34</v>
      </c>
    </row>
    <row r="652" s="4" customFormat="1" ht="24" spans="1:11">
      <c r="A652" s="61">
        <v>76</v>
      </c>
      <c r="B652" s="17" t="s">
        <v>1476</v>
      </c>
      <c r="C652" s="17" t="s">
        <v>1477</v>
      </c>
      <c r="D652" s="17" t="s">
        <v>1478</v>
      </c>
      <c r="E652" s="61">
        <v>960</v>
      </c>
      <c r="F652" s="61">
        <v>8</v>
      </c>
      <c r="G652" s="61">
        <v>14</v>
      </c>
      <c r="H652" s="61">
        <v>1</v>
      </c>
      <c r="I652" s="69">
        <v>19.34</v>
      </c>
      <c r="J652" s="68"/>
      <c r="K652" s="69">
        <f t="shared" si="41"/>
        <v>19.34</v>
      </c>
    </row>
    <row r="653" s="4" customFormat="1" ht="24" spans="1:11">
      <c r="A653" s="61">
        <v>77</v>
      </c>
      <c r="B653" s="17" t="s">
        <v>1479</v>
      </c>
      <c r="C653" s="17" t="s">
        <v>1480</v>
      </c>
      <c r="D653" s="17" t="s">
        <v>1481</v>
      </c>
      <c r="E653" s="61">
        <v>960</v>
      </c>
      <c r="F653" s="61">
        <v>8</v>
      </c>
      <c r="G653" s="61">
        <v>14</v>
      </c>
      <c r="H653" s="61">
        <v>1</v>
      </c>
      <c r="I653" s="69">
        <v>19.34</v>
      </c>
      <c r="J653" s="68"/>
      <c r="K653" s="69">
        <f t="shared" si="41"/>
        <v>19.34</v>
      </c>
    </row>
    <row r="654" s="4" customFormat="1" spans="1:11">
      <c r="A654" s="61">
        <v>78</v>
      </c>
      <c r="B654" s="17" t="s">
        <v>1482</v>
      </c>
      <c r="C654" s="17" t="s">
        <v>1483</v>
      </c>
      <c r="D654" s="17" t="s">
        <v>1484</v>
      </c>
      <c r="E654" s="61">
        <v>480</v>
      </c>
      <c r="F654" s="61">
        <v>4</v>
      </c>
      <c r="G654" s="61">
        <v>0</v>
      </c>
      <c r="H654" s="61">
        <v>0</v>
      </c>
      <c r="I654" s="69">
        <v>9.6</v>
      </c>
      <c r="J654" s="68"/>
      <c r="K654" s="69">
        <f t="shared" si="41"/>
        <v>9.6</v>
      </c>
    </row>
    <row r="655" s="4" customFormat="1" ht="24" spans="1:11">
      <c r="A655" s="61">
        <v>79</v>
      </c>
      <c r="B655" s="17" t="s">
        <v>1482</v>
      </c>
      <c r="C655" s="17" t="s">
        <v>1485</v>
      </c>
      <c r="D655" s="17" t="s">
        <v>1486</v>
      </c>
      <c r="E655" s="61">
        <v>120</v>
      </c>
      <c r="F655" s="61">
        <v>1</v>
      </c>
      <c r="G655" s="61">
        <v>21</v>
      </c>
      <c r="H655" s="61">
        <v>3</v>
      </c>
      <c r="I655" s="69">
        <v>2.61</v>
      </c>
      <c r="J655" s="68"/>
      <c r="K655" s="69">
        <f t="shared" si="41"/>
        <v>2.61</v>
      </c>
    </row>
    <row r="656" s="4" customFormat="1" ht="25.5" spans="1:11">
      <c r="A656" s="61">
        <v>80</v>
      </c>
      <c r="B656" s="17" t="s">
        <v>1482</v>
      </c>
      <c r="C656" s="17" t="s">
        <v>1487</v>
      </c>
      <c r="D656" s="17" t="s">
        <v>1488</v>
      </c>
      <c r="E656" s="61">
        <v>480</v>
      </c>
      <c r="F656" s="61">
        <v>4</v>
      </c>
      <c r="G656" s="61">
        <v>0</v>
      </c>
      <c r="H656" s="61">
        <v>0</v>
      </c>
      <c r="I656" s="69">
        <v>9.6</v>
      </c>
      <c r="J656" s="68"/>
      <c r="K656" s="69">
        <f t="shared" si="41"/>
        <v>9.6</v>
      </c>
    </row>
    <row r="657" s="4" customFormat="1" ht="24" spans="1:11">
      <c r="A657" s="61">
        <v>81</v>
      </c>
      <c r="B657" s="17" t="s">
        <v>1482</v>
      </c>
      <c r="C657" s="17" t="s">
        <v>1489</v>
      </c>
      <c r="D657" s="17" t="s">
        <v>1490</v>
      </c>
      <c r="E657" s="61">
        <v>480</v>
      </c>
      <c r="F657" s="61">
        <v>4</v>
      </c>
      <c r="G657" s="61">
        <v>0</v>
      </c>
      <c r="H657" s="61">
        <v>0</v>
      </c>
      <c r="I657" s="69">
        <v>9.6</v>
      </c>
      <c r="J657" s="68"/>
      <c r="K657" s="69">
        <f t="shared" si="41"/>
        <v>9.6</v>
      </c>
    </row>
    <row r="658" s="4" customFormat="1" ht="25.5" spans="1:11">
      <c r="A658" s="61">
        <v>82</v>
      </c>
      <c r="B658" s="17" t="s">
        <v>1482</v>
      </c>
      <c r="C658" s="17" t="s">
        <v>1491</v>
      </c>
      <c r="D658" s="17" t="s">
        <v>1492</v>
      </c>
      <c r="E658" s="61">
        <v>0</v>
      </c>
      <c r="F658" s="61">
        <v>0</v>
      </c>
      <c r="G658" s="61">
        <v>35</v>
      </c>
      <c r="H658" s="61">
        <v>5</v>
      </c>
      <c r="I658" s="69">
        <v>0.35</v>
      </c>
      <c r="J658" s="68"/>
      <c r="K658" s="69">
        <f t="shared" si="41"/>
        <v>0.35</v>
      </c>
    </row>
    <row r="659" s="4" customFormat="1" ht="24.75" spans="1:11">
      <c r="A659" s="61">
        <v>83</v>
      </c>
      <c r="B659" s="17" t="s">
        <v>1482</v>
      </c>
      <c r="C659" s="17" t="s">
        <v>1493</v>
      </c>
      <c r="D659" s="17" t="s">
        <v>1494</v>
      </c>
      <c r="E659" s="61">
        <v>840</v>
      </c>
      <c r="F659" s="61">
        <v>7</v>
      </c>
      <c r="G659" s="61">
        <v>63</v>
      </c>
      <c r="H659" s="61">
        <v>9</v>
      </c>
      <c r="I659" s="69">
        <v>17.43</v>
      </c>
      <c r="J659" s="68"/>
      <c r="K659" s="69">
        <f t="shared" si="41"/>
        <v>17.43</v>
      </c>
    </row>
    <row r="660" s="4" customFormat="1" ht="24" spans="1:11">
      <c r="A660" s="61">
        <v>84</v>
      </c>
      <c r="B660" s="17" t="s">
        <v>1495</v>
      </c>
      <c r="C660" s="17" t="s">
        <v>1496</v>
      </c>
      <c r="D660" s="17" t="s">
        <v>1497</v>
      </c>
      <c r="E660" s="61">
        <v>360</v>
      </c>
      <c r="F660" s="61">
        <v>3</v>
      </c>
      <c r="G660" s="61">
        <v>7</v>
      </c>
      <c r="H660" s="61">
        <v>1</v>
      </c>
      <c r="I660" s="69">
        <v>7.27</v>
      </c>
      <c r="J660" s="68"/>
      <c r="K660" s="69">
        <f t="shared" si="41"/>
        <v>7.27</v>
      </c>
    </row>
    <row r="661" s="4" customFormat="1" spans="1:11">
      <c r="A661" s="61">
        <v>85</v>
      </c>
      <c r="B661" s="17" t="s">
        <v>1357</v>
      </c>
      <c r="C661" s="17" t="s">
        <v>1498</v>
      </c>
      <c r="D661" s="17" t="s">
        <v>1499</v>
      </c>
      <c r="E661" s="61">
        <v>240</v>
      </c>
      <c r="F661" s="61">
        <v>2</v>
      </c>
      <c r="G661" s="61">
        <v>7</v>
      </c>
      <c r="H661" s="61">
        <v>1</v>
      </c>
      <c r="I661" s="69">
        <v>4.87</v>
      </c>
      <c r="J661" s="68"/>
      <c r="K661" s="69">
        <f t="shared" si="41"/>
        <v>4.87</v>
      </c>
    </row>
    <row r="662" s="4" customFormat="1" ht="24" spans="1:11">
      <c r="A662" s="61">
        <v>86</v>
      </c>
      <c r="B662" s="17" t="s">
        <v>1500</v>
      </c>
      <c r="C662" s="17" t="s">
        <v>1501</v>
      </c>
      <c r="D662" s="17" t="s">
        <v>1502</v>
      </c>
      <c r="E662" s="61">
        <v>1080</v>
      </c>
      <c r="F662" s="61">
        <v>9</v>
      </c>
      <c r="G662" s="61">
        <v>28</v>
      </c>
      <c r="H662" s="61">
        <v>4</v>
      </c>
      <c r="I662" s="69">
        <v>21.88</v>
      </c>
      <c r="J662" s="68"/>
      <c r="K662" s="69">
        <f t="shared" si="41"/>
        <v>21.88</v>
      </c>
    </row>
    <row r="663" s="4" customFormat="1" ht="24" spans="1:11">
      <c r="A663" s="61">
        <v>87</v>
      </c>
      <c r="B663" s="17" t="s">
        <v>308</v>
      </c>
      <c r="C663" s="17" t="s">
        <v>1503</v>
      </c>
      <c r="D663" s="17" t="s">
        <v>1504</v>
      </c>
      <c r="E663" s="61">
        <v>600</v>
      </c>
      <c r="F663" s="61">
        <v>8</v>
      </c>
      <c r="G663" s="61">
        <v>0</v>
      </c>
      <c r="H663" s="61">
        <v>0</v>
      </c>
      <c r="I663" s="69">
        <v>12</v>
      </c>
      <c r="J663" s="68"/>
      <c r="K663" s="69">
        <f t="shared" si="41"/>
        <v>12</v>
      </c>
    </row>
    <row r="664" s="4" customFormat="1" ht="24" spans="1:11">
      <c r="A664" s="61">
        <v>88</v>
      </c>
      <c r="B664" s="17" t="s">
        <v>308</v>
      </c>
      <c r="C664" s="17" t="s">
        <v>1505</v>
      </c>
      <c r="D664" s="17" t="s">
        <v>1506</v>
      </c>
      <c r="E664" s="61">
        <v>400</v>
      </c>
      <c r="F664" s="61">
        <v>8</v>
      </c>
      <c r="G664" s="61">
        <v>0</v>
      </c>
      <c r="H664" s="61">
        <v>0</v>
      </c>
      <c r="I664" s="69">
        <v>8</v>
      </c>
      <c r="J664" s="68"/>
      <c r="K664" s="69">
        <f t="shared" si="41"/>
        <v>8</v>
      </c>
    </row>
    <row r="665" s="4" customFormat="1" ht="28" customHeight="1" spans="1:11">
      <c r="A665" s="56" t="s">
        <v>1507</v>
      </c>
      <c r="B665" s="57"/>
      <c r="C665" s="58"/>
      <c r="D665" s="58"/>
      <c r="E665" s="58"/>
      <c r="F665" s="58"/>
      <c r="G665" s="58"/>
      <c r="H665" s="58"/>
      <c r="I665" s="66">
        <f>SUM(I666:I667)</f>
        <v>19.41</v>
      </c>
      <c r="J665" s="67"/>
      <c r="K665" s="66">
        <f>SUM(K666:K667)</f>
        <v>19.41</v>
      </c>
    </row>
    <row r="666" s="4" customFormat="1" ht="24" spans="1:11">
      <c r="A666" s="61">
        <v>89</v>
      </c>
      <c r="B666" s="61" t="s">
        <v>1508</v>
      </c>
      <c r="C666" s="61" t="s">
        <v>1509</v>
      </c>
      <c r="D666" s="98" t="s">
        <v>1510</v>
      </c>
      <c r="E666" s="61">
        <v>480</v>
      </c>
      <c r="F666" s="61">
        <v>4</v>
      </c>
      <c r="G666" s="17">
        <v>0</v>
      </c>
      <c r="H666" s="17">
        <v>0</v>
      </c>
      <c r="I666" s="69">
        <v>9.6</v>
      </c>
      <c r="J666" s="68"/>
      <c r="K666" s="69">
        <f>I666</f>
        <v>9.6</v>
      </c>
    </row>
    <row r="667" s="4" customFormat="1" ht="24" spans="1:11">
      <c r="A667" s="61">
        <v>90</v>
      </c>
      <c r="B667" s="17" t="s">
        <v>1318</v>
      </c>
      <c r="C667" s="61" t="s">
        <v>1511</v>
      </c>
      <c r="D667" s="98" t="s">
        <v>1512</v>
      </c>
      <c r="E667" s="61">
        <v>480</v>
      </c>
      <c r="F667" s="61">
        <v>4</v>
      </c>
      <c r="G667" s="17">
        <v>21</v>
      </c>
      <c r="H667" s="17">
        <v>3</v>
      </c>
      <c r="I667" s="69">
        <v>9.81</v>
      </c>
      <c r="J667" s="68"/>
      <c r="K667" s="69">
        <f>I667</f>
        <v>9.81</v>
      </c>
    </row>
    <row r="668" s="4" customFormat="1" ht="28" customHeight="1" spans="1:11">
      <c r="A668" s="56" t="s">
        <v>1513</v>
      </c>
      <c r="B668" s="57"/>
      <c r="C668" s="58"/>
      <c r="D668" s="58"/>
      <c r="E668" s="58"/>
      <c r="F668" s="58"/>
      <c r="G668" s="58"/>
      <c r="H668" s="58"/>
      <c r="I668" s="66">
        <f>SUM(I669:I670)</f>
        <v>28.8</v>
      </c>
      <c r="J668" s="67"/>
      <c r="K668" s="66">
        <f>SUM(K669:K670)</f>
        <v>28.8</v>
      </c>
    </row>
    <row r="669" s="4" customFormat="1" ht="38.25" spans="1:11">
      <c r="A669" s="61">
        <v>91</v>
      </c>
      <c r="B669" s="17" t="s">
        <v>1514</v>
      </c>
      <c r="C669" s="17" t="s">
        <v>1515</v>
      </c>
      <c r="D669" s="98" t="s">
        <v>1516</v>
      </c>
      <c r="E669" s="61">
        <v>720</v>
      </c>
      <c r="F669" s="61">
        <v>6</v>
      </c>
      <c r="G669" s="17">
        <v>0</v>
      </c>
      <c r="H669" s="17">
        <v>0</v>
      </c>
      <c r="I669" s="69">
        <v>14.4</v>
      </c>
      <c r="J669" s="68"/>
      <c r="K669" s="69">
        <f>I669</f>
        <v>14.4</v>
      </c>
    </row>
    <row r="670" s="4" customFormat="1" ht="36" spans="1:11">
      <c r="A670" s="61">
        <v>92</v>
      </c>
      <c r="B670" s="17" t="s">
        <v>1517</v>
      </c>
      <c r="C670" s="17" t="s">
        <v>1518</v>
      </c>
      <c r="D670" s="98" t="s">
        <v>1519</v>
      </c>
      <c r="E670" s="61">
        <v>720</v>
      </c>
      <c r="F670" s="61">
        <v>6</v>
      </c>
      <c r="G670" s="17">
        <v>0</v>
      </c>
      <c r="H670" s="17">
        <v>0</v>
      </c>
      <c r="I670" s="69">
        <v>14.4</v>
      </c>
      <c r="J670" s="68"/>
      <c r="K670" s="69">
        <f>I670</f>
        <v>14.4</v>
      </c>
    </row>
    <row r="671" s="4" customFormat="1" ht="28" customHeight="1" spans="1:11">
      <c r="A671" s="56" t="s">
        <v>1520</v>
      </c>
      <c r="B671" s="57"/>
      <c r="C671" s="58"/>
      <c r="D671" s="58"/>
      <c r="E671" s="58"/>
      <c r="F671" s="58"/>
      <c r="G671" s="58"/>
      <c r="H671" s="58"/>
      <c r="I671" s="66">
        <f>SUM(I672:I690)</f>
        <v>339.1</v>
      </c>
      <c r="J671" s="67"/>
      <c r="K671" s="66">
        <f>SUM(K672:K690)</f>
        <v>339.1</v>
      </c>
    </row>
    <row r="672" s="4" customFormat="1" ht="24" spans="1:11">
      <c r="A672" s="61">
        <v>93</v>
      </c>
      <c r="B672" s="17" t="s">
        <v>1521</v>
      </c>
      <c r="C672" s="17" t="s">
        <v>1522</v>
      </c>
      <c r="D672" s="17" t="s">
        <v>1523</v>
      </c>
      <c r="E672" s="61">
        <v>720</v>
      </c>
      <c r="F672" s="61">
        <v>4</v>
      </c>
      <c r="G672" s="17">
        <v>0</v>
      </c>
      <c r="H672" s="17">
        <v>0</v>
      </c>
      <c r="I672" s="69">
        <v>14.4</v>
      </c>
      <c r="J672" s="68"/>
      <c r="K672" s="69">
        <f t="shared" ref="K672:K703" si="42">I672</f>
        <v>14.4</v>
      </c>
    </row>
    <row r="673" s="4" customFormat="1" ht="24" spans="1:11">
      <c r="A673" s="61">
        <v>94</v>
      </c>
      <c r="B673" s="17" t="s">
        <v>1521</v>
      </c>
      <c r="C673" s="17" t="s">
        <v>1524</v>
      </c>
      <c r="D673" s="17" t="s">
        <v>1525</v>
      </c>
      <c r="E673" s="61">
        <v>1080</v>
      </c>
      <c r="F673" s="61">
        <v>6</v>
      </c>
      <c r="G673" s="17">
        <v>0</v>
      </c>
      <c r="H673" s="17">
        <v>0</v>
      </c>
      <c r="I673" s="69">
        <v>21.6</v>
      </c>
      <c r="J673" s="68"/>
      <c r="K673" s="69">
        <f t="shared" si="42"/>
        <v>21.6</v>
      </c>
    </row>
    <row r="674" s="4" customFormat="1" ht="24" spans="1:11">
      <c r="A674" s="61">
        <v>95</v>
      </c>
      <c r="B674" s="17" t="s">
        <v>1521</v>
      </c>
      <c r="C674" s="17" t="s">
        <v>1526</v>
      </c>
      <c r="D674" s="17" t="s">
        <v>1527</v>
      </c>
      <c r="E674" s="61">
        <v>900</v>
      </c>
      <c r="F674" s="61">
        <v>5</v>
      </c>
      <c r="G674" s="61">
        <v>56</v>
      </c>
      <c r="H674" s="61">
        <v>8</v>
      </c>
      <c r="I674" s="69">
        <v>18.56</v>
      </c>
      <c r="J674" s="68"/>
      <c r="K674" s="69">
        <f t="shared" si="42"/>
        <v>18.56</v>
      </c>
    </row>
    <row r="675" s="4" customFormat="1" ht="24" spans="1:11">
      <c r="A675" s="61">
        <v>96</v>
      </c>
      <c r="B675" s="17" t="s">
        <v>1521</v>
      </c>
      <c r="C675" s="17" t="s">
        <v>1528</v>
      </c>
      <c r="D675" s="17" t="s">
        <v>1529</v>
      </c>
      <c r="E675" s="61">
        <v>540</v>
      </c>
      <c r="F675" s="61">
        <v>3</v>
      </c>
      <c r="G675" s="61">
        <v>56</v>
      </c>
      <c r="H675" s="61">
        <v>8</v>
      </c>
      <c r="I675" s="69">
        <v>11.36</v>
      </c>
      <c r="J675" s="68"/>
      <c r="K675" s="69">
        <f t="shared" si="42"/>
        <v>11.36</v>
      </c>
    </row>
    <row r="676" s="4" customFormat="1" ht="24" spans="1:11">
      <c r="A676" s="61">
        <v>97</v>
      </c>
      <c r="B676" s="17" t="s">
        <v>1521</v>
      </c>
      <c r="C676" s="17" t="s">
        <v>1530</v>
      </c>
      <c r="D676" s="17" t="s">
        <v>1531</v>
      </c>
      <c r="E676" s="61">
        <v>540</v>
      </c>
      <c r="F676" s="61">
        <v>3</v>
      </c>
      <c r="G676" s="61">
        <v>7</v>
      </c>
      <c r="H676" s="61">
        <v>1</v>
      </c>
      <c r="I676" s="69">
        <v>10.87</v>
      </c>
      <c r="J676" s="68"/>
      <c r="K676" s="69">
        <f t="shared" si="42"/>
        <v>10.87</v>
      </c>
    </row>
    <row r="677" s="4" customFormat="1" ht="24" spans="1:11">
      <c r="A677" s="61">
        <v>98</v>
      </c>
      <c r="B677" s="17" t="s">
        <v>1521</v>
      </c>
      <c r="C677" s="17" t="s">
        <v>1532</v>
      </c>
      <c r="D677" s="17" t="s">
        <v>1533</v>
      </c>
      <c r="E677" s="61">
        <v>720</v>
      </c>
      <c r="F677" s="61">
        <v>4</v>
      </c>
      <c r="G677" s="61">
        <v>14</v>
      </c>
      <c r="H677" s="61">
        <v>2</v>
      </c>
      <c r="I677" s="69">
        <v>14.54</v>
      </c>
      <c r="J677" s="68"/>
      <c r="K677" s="69">
        <f t="shared" si="42"/>
        <v>14.54</v>
      </c>
    </row>
    <row r="678" s="4" customFormat="1" ht="25.5" spans="1:11">
      <c r="A678" s="61">
        <v>99</v>
      </c>
      <c r="B678" s="17" t="s">
        <v>1521</v>
      </c>
      <c r="C678" s="17" t="s">
        <v>1534</v>
      </c>
      <c r="D678" s="17" t="s">
        <v>1535</v>
      </c>
      <c r="E678" s="61">
        <v>540</v>
      </c>
      <c r="F678" s="61">
        <v>3</v>
      </c>
      <c r="G678" s="61">
        <v>14</v>
      </c>
      <c r="H678" s="61">
        <v>2</v>
      </c>
      <c r="I678" s="69">
        <v>10.94</v>
      </c>
      <c r="J678" s="68"/>
      <c r="K678" s="69">
        <f t="shared" si="42"/>
        <v>10.94</v>
      </c>
    </row>
    <row r="679" s="4" customFormat="1" ht="24" spans="1:11">
      <c r="A679" s="61">
        <v>100</v>
      </c>
      <c r="B679" s="17" t="s">
        <v>1521</v>
      </c>
      <c r="C679" s="17" t="s">
        <v>1536</v>
      </c>
      <c r="D679" s="17" t="s">
        <v>1537</v>
      </c>
      <c r="E679" s="61">
        <v>720</v>
      </c>
      <c r="F679" s="61">
        <v>4</v>
      </c>
      <c r="G679" s="61">
        <v>35</v>
      </c>
      <c r="H679" s="61">
        <v>5</v>
      </c>
      <c r="I679" s="69">
        <v>14.75</v>
      </c>
      <c r="J679" s="68"/>
      <c r="K679" s="69">
        <f t="shared" si="42"/>
        <v>14.75</v>
      </c>
    </row>
    <row r="680" s="4" customFormat="1" ht="24" spans="1:11">
      <c r="A680" s="61">
        <v>101</v>
      </c>
      <c r="B680" s="17" t="s">
        <v>1521</v>
      </c>
      <c r="C680" s="17" t="s">
        <v>1538</v>
      </c>
      <c r="D680" s="17" t="s">
        <v>1539</v>
      </c>
      <c r="E680" s="61">
        <v>360</v>
      </c>
      <c r="F680" s="61">
        <v>2</v>
      </c>
      <c r="G680" s="61">
        <v>140</v>
      </c>
      <c r="H680" s="61">
        <v>20</v>
      </c>
      <c r="I680" s="69">
        <v>8.6</v>
      </c>
      <c r="J680" s="68"/>
      <c r="K680" s="69">
        <f t="shared" si="42"/>
        <v>8.6</v>
      </c>
    </row>
    <row r="681" s="4" customFormat="1" ht="24" spans="1:11">
      <c r="A681" s="61">
        <v>102</v>
      </c>
      <c r="B681" s="17" t="s">
        <v>1521</v>
      </c>
      <c r="C681" s="17" t="s">
        <v>1540</v>
      </c>
      <c r="D681" s="17" t="s">
        <v>1541</v>
      </c>
      <c r="E681" s="61">
        <v>540</v>
      </c>
      <c r="F681" s="61">
        <v>3</v>
      </c>
      <c r="G681" s="61">
        <v>35</v>
      </c>
      <c r="H681" s="61">
        <v>5</v>
      </c>
      <c r="I681" s="69">
        <v>11.15</v>
      </c>
      <c r="J681" s="68"/>
      <c r="K681" s="69">
        <f t="shared" si="42"/>
        <v>11.15</v>
      </c>
    </row>
    <row r="682" s="4" customFormat="1" ht="24" spans="1:11">
      <c r="A682" s="61">
        <v>103</v>
      </c>
      <c r="B682" s="17" t="s">
        <v>1521</v>
      </c>
      <c r="C682" s="17" t="s">
        <v>1542</v>
      </c>
      <c r="D682" s="17" t="s">
        <v>1543</v>
      </c>
      <c r="E682" s="61">
        <v>540</v>
      </c>
      <c r="F682" s="61">
        <v>3</v>
      </c>
      <c r="G682" s="61">
        <v>14</v>
      </c>
      <c r="H682" s="61">
        <v>2</v>
      </c>
      <c r="I682" s="69">
        <v>10.94</v>
      </c>
      <c r="J682" s="68"/>
      <c r="K682" s="69">
        <f t="shared" si="42"/>
        <v>10.94</v>
      </c>
    </row>
    <row r="683" s="4" customFormat="1" ht="24" spans="1:11">
      <c r="A683" s="61">
        <v>104</v>
      </c>
      <c r="B683" s="17" t="s">
        <v>1521</v>
      </c>
      <c r="C683" s="17" t="s">
        <v>1544</v>
      </c>
      <c r="D683" s="17" t="s">
        <v>1545</v>
      </c>
      <c r="E683" s="61">
        <v>540</v>
      </c>
      <c r="F683" s="61">
        <v>3</v>
      </c>
      <c r="G683" s="61">
        <v>35</v>
      </c>
      <c r="H683" s="61">
        <v>5</v>
      </c>
      <c r="I683" s="69">
        <v>11.15</v>
      </c>
      <c r="J683" s="68"/>
      <c r="K683" s="69">
        <f t="shared" si="42"/>
        <v>11.15</v>
      </c>
    </row>
    <row r="684" s="4" customFormat="1" ht="24.75" spans="1:11">
      <c r="A684" s="61">
        <v>105</v>
      </c>
      <c r="B684" s="17" t="s">
        <v>1521</v>
      </c>
      <c r="C684" s="17" t="s">
        <v>1546</v>
      </c>
      <c r="D684" s="17" t="s">
        <v>1547</v>
      </c>
      <c r="E684" s="61">
        <v>360</v>
      </c>
      <c r="F684" s="61">
        <v>2</v>
      </c>
      <c r="G684" s="61">
        <v>14</v>
      </c>
      <c r="H684" s="61">
        <v>2</v>
      </c>
      <c r="I684" s="69">
        <v>7.34</v>
      </c>
      <c r="J684" s="68"/>
      <c r="K684" s="69">
        <f t="shared" si="42"/>
        <v>7.34</v>
      </c>
    </row>
    <row r="685" s="4" customFormat="1" ht="24" spans="1:11">
      <c r="A685" s="61">
        <v>106</v>
      </c>
      <c r="B685" s="17" t="s">
        <v>1521</v>
      </c>
      <c r="C685" s="17" t="s">
        <v>1548</v>
      </c>
      <c r="D685" s="17" t="s">
        <v>1549</v>
      </c>
      <c r="E685" s="17">
        <v>0</v>
      </c>
      <c r="F685" s="17">
        <v>0</v>
      </c>
      <c r="G685" s="61">
        <v>196</v>
      </c>
      <c r="H685" s="61">
        <v>28</v>
      </c>
      <c r="I685" s="69">
        <v>1.96</v>
      </c>
      <c r="J685" s="68"/>
      <c r="K685" s="69">
        <f t="shared" si="42"/>
        <v>1.96</v>
      </c>
    </row>
    <row r="686" s="4" customFormat="1" ht="36" spans="1:11">
      <c r="A686" s="61">
        <v>107</v>
      </c>
      <c r="B686" s="17" t="s">
        <v>454</v>
      </c>
      <c r="C686" s="17" t="s">
        <v>1550</v>
      </c>
      <c r="D686" s="17" t="s">
        <v>1551</v>
      </c>
      <c r="E686" s="61">
        <v>1320</v>
      </c>
      <c r="F686" s="61">
        <v>11</v>
      </c>
      <c r="G686" s="61">
        <v>0</v>
      </c>
      <c r="H686" s="61">
        <v>0</v>
      </c>
      <c r="I686" s="69">
        <v>26.4</v>
      </c>
      <c r="J686" s="68"/>
      <c r="K686" s="69">
        <f t="shared" si="42"/>
        <v>26.4</v>
      </c>
    </row>
    <row r="687" s="4" customFormat="1" ht="24.75" spans="1:11">
      <c r="A687" s="61">
        <v>108</v>
      </c>
      <c r="B687" s="17" t="s">
        <v>1552</v>
      </c>
      <c r="C687" s="17" t="s">
        <v>1553</v>
      </c>
      <c r="D687" s="17" t="s">
        <v>1554</v>
      </c>
      <c r="E687" s="61">
        <v>660</v>
      </c>
      <c r="F687" s="61">
        <v>5</v>
      </c>
      <c r="G687" s="61">
        <v>0</v>
      </c>
      <c r="H687" s="61">
        <v>0</v>
      </c>
      <c r="I687" s="69">
        <v>13.2</v>
      </c>
      <c r="J687" s="68"/>
      <c r="K687" s="69">
        <f t="shared" si="42"/>
        <v>13.2</v>
      </c>
    </row>
    <row r="688" s="4" customFormat="1" spans="1:11">
      <c r="A688" s="61">
        <v>109</v>
      </c>
      <c r="B688" s="17" t="s">
        <v>1555</v>
      </c>
      <c r="C688" s="17" t="s">
        <v>1556</v>
      </c>
      <c r="D688" s="17" t="s">
        <v>1557</v>
      </c>
      <c r="E688" s="61">
        <v>1440</v>
      </c>
      <c r="F688" s="61">
        <v>24</v>
      </c>
      <c r="G688" s="61">
        <v>14</v>
      </c>
      <c r="H688" s="61">
        <v>2</v>
      </c>
      <c r="I688" s="69">
        <v>28.94</v>
      </c>
      <c r="J688" s="70"/>
      <c r="K688" s="69">
        <f t="shared" si="42"/>
        <v>28.94</v>
      </c>
    </row>
    <row r="689" s="4" customFormat="1" ht="24" spans="1:11">
      <c r="A689" s="61">
        <v>110</v>
      </c>
      <c r="B689" s="17" t="s">
        <v>1558</v>
      </c>
      <c r="C689" s="17" t="s">
        <v>1559</v>
      </c>
      <c r="D689" s="17" t="s">
        <v>1560</v>
      </c>
      <c r="E689" s="61">
        <v>1440</v>
      </c>
      <c r="F689" s="61">
        <v>14</v>
      </c>
      <c r="G689" s="17">
        <v>0</v>
      </c>
      <c r="H689" s="17">
        <v>0</v>
      </c>
      <c r="I689" s="69">
        <v>28.8</v>
      </c>
      <c r="J689" s="68"/>
      <c r="K689" s="69">
        <f t="shared" si="42"/>
        <v>28.8</v>
      </c>
    </row>
    <row r="690" s="4" customFormat="1" ht="24" spans="1:11">
      <c r="A690" s="61">
        <v>111</v>
      </c>
      <c r="B690" s="17" t="s">
        <v>1561</v>
      </c>
      <c r="C690" s="17" t="s">
        <v>1562</v>
      </c>
      <c r="D690" s="17" t="s">
        <v>1563</v>
      </c>
      <c r="E690" s="61">
        <v>3680</v>
      </c>
      <c r="F690" s="61">
        <v>24</v>
      </c>
      <c r="G690" s="17">
        <v>0</v>
      </c>
      <c r="H690" s="17">
        <v>0</v>
      </c>
      <c r="I690" s="69">
        <v>73.6</v>
      </c>
      <c r="J690" s="68"/>
      <c r="K690" s="69">
        <f t="shared" si="42"/>
        <v>73.6</v>
      </c>
    </row>
    <row r="691" s="4" customFormat="1" ht="28" customHeight="1" spans="1:11">
      <c r="A691" s="56" t="s">
        <v>1564</v>
      </c>
      <c r="B691" s="57"/>
      <c r="C691" s="58"/>
      <c r="D691" s="58"/>
      <c r="E691" s="58"/>
      <c r="F691" s="58"/>
      <c r="G691" s="58"/>
      <c r="H691" s="58"/>
      <c r="I691" s="66">
        <f>SUM(I692:I700)</f>
        <v>156.14</v>
      </c>
      <c r="J691" s="67"/>
      <c r="K691" s="66">
        <f>SUM(K692:K700)</f>
        <v>156.14</v>
      </c>
    </row>
    <row r="692" s="4" customFormat="1" ht="24" spans="1:11">
      <c r="A692" s="61">
        <v>112</v>
      </c>
      <c r="B692" s="61" t="s">
        <v>454</v>
      </c>
      <c r="C692" s="17" t="s">
        <v>1565</v>
      </c>
      <c r="D692" s="17" t="s">
        <v>1566</v>
      </c>
      <c r="E692" s="61">
        <v>1200</v>
      </c>
      <c r="F692" s="61">
        <v>10</v>
      </c>
      <c r="G692" s="61">
        <v>14</v>
      </c>
      <c r="H692" s="61">
        <v>2</v>
      </c>
      <c r="I692" s="69">
        <v>24.14</v>
      </c>
      <c r="J692" s="68"/>
      <c r="K692" s="69">
        <f t="shared" ref="K692:K700" si="43">I692</f>
        <v>24.14</v>
      </c>
    </row>
    <row r="693" s="4" customFormat="1" ht="24.75" spans="1:11">
      <c r="A693" s="61">
        <v>113</v>
      </c>
      <c r="B693" s="61" t="s">
        <v>1567</v>
      </c>
      <c r="C693" s="17" t="s">
        <v>1568</v>
      </c>
      <c r="D693" s="17" t="s">
        <v>1569</v>
      </c>
      <c r="E693" s="61">
        <v>1440</v>
      </c>
      <c r="F693" s="61">
        <v>12</v>
      </c>
      <c r="G693" s="17">
        <v>0</v>
      </c>
      <c r="H693" s="17">
        <v>0</v>
      </c>
      <c r="I693" s="69">
        <v>28.8</v>
      </c>
      <c r="J693" s="70"/>
      <c r="K693" s="69">
        <f t="shared" si="43"/>
        <v>28.8</v>
      </c>
    </row>
    <row r="694" s="4" customFormat="1" ht="24.75" spans="1:11">
      <c r="A694" s="61">
        <v>114</v>
      </c>
      <c r="B694" s="61" t="s">
        <v>1567</v>
      </c>
      <c r="C694" s="17" t="s">
        <v>1570</v>
      </c>
      <c r="D694" s="17" t="s">
        <v>1571</v>
      </c>
      <c r="E694" s="61">
        <v>720</v>
      </c>
      <c r="F694" s="61">
        <v>6</v>
      </c>
      <c r="G694" s="17">
        <v>0</v>
      </c>
      <c r="H694" s="17">
        <v>0</v>
      </c>
      <c r="I694" s="69">
        <v>14.4</v>
      </c>
      <c r="J694" s="70"/>
      <c r="K694" s="69">
        <f t="shared" si="43"/>
        <v>14.4</v>
      </c>
    </row>
    <row r="695" s="4" customFormat="1" ht="24.75" spans="1:11">
      <c r="A695" s="61">
        <v>115</v>
      </c>
      <c r="B695" s="61" t="s">
        <v>1567</v>
      </c>
      <c r="C695" s="17" t="s">
        <v>1572</v>
      </c>
      <c r="D695" s="17" t="s">
        <v>1573</v>
      </c>
      <c r="E695" s="61">
        <v>600</v>
      </c>
      <c r="F695" s="61">
        <v>5</v>
      </c>
      <c r="G695" s="17">
        <v>0</v>
      </c>
      <c r="H695" s="17">
        <v>0</v>
      </c>
      <c r="I695" s="69">
        <v>12</v>
      </c>
      <c r="J695" s="70"/>
      <c r="K695" s="69">
        <f t="shared" si="43"/>
        <v>12</v>
      </c>
    </row>
    <row r="696" s="4" customFormat="1" ht="24.75" spans="1:11">
      <c r="A696" s="61">
        <v>116</v>
      </c>
      <c r="B696" s="61" t="s">
        <v>1567</v>
      </c>
      <c r="C696" s="17" t="s">
        <v>1574</v>
      </c>
      <c r="D696" s="17" t="s">
        <v>1575</v>
      </c>
      <c r="E696" s="61">
        <v>840</v>
      </c>
      <c r="F696" s="61">
        <v>5</v>
      </c>
      <c r="G696" s="17">
        <v>0</v>
      </c>
      <c r="H696" s="17">
        <v>0</v>
      </c>
      <c r="I696" s="69">
        <v>16.8</v>
      </c>
      <c r="J696" s="70"/>
      <c r="K696" s="69">
        <f t="shared" si="43"/>
        <v>16.8</v>
      </c>
    </row>
    <row r="697" s="4" customFormat="1" ht="24.75" spans="1:11">
      <c r="A697" s="61">
        <v>117</v>
      </c>
      <c r="B697" s="61" t="s">
        <v>1567</v>
      </c>
      <c r="C697" s="17" t="s">
        <v>1576</v>
      </c>
      <c r="D697" s="17" t="s">
        <v>1577</v>
      </c>
      <c r="E697" s="61">
        <v>1080</v>
      </c>
      <c r="F697" s="61">
        <v>9</v>
      </c>
      <c r="G697" s="17">
        <v>0</v>
      </c>
      <c r="H697" s="17">
        <v>0</v>
      </c>
      <c r="I697" s="69">
        <v>21.6</v>
      </c>
      <c r="J697" s="70"/>
      <c r="K697" s="69">
        <f t="shared" si="43"/>
        <v>21.6</v>
      </c>
    </row>
    <row r="698" s="4" customFormat="1" ht="24.75" spans="1:11">
      <c r="A698" s="61">
        <v>118</v>
      </c>
      <c r="B698" s="61" t="s">
        <v>1567</v>
      </c>
      <c r="C698" s="17" t="s">
        <v>1578</v>
      </c>
      <c r="D698" s="17" t="s">
        <v>1579</v>
      </c>
      <c r="E698" s="61">
        <v>960</v>
      </c>
      <c r="F698" s="61">
        <v>6</v>
      </c>
      <c r="G698" s="17">
        <v>0</v>
      </c>
      <c r="H698" s="17">
        <v>0</v>
      </c>
      <c r="I698" s="69">
        <v>19.2</v>
      </c>
      <c r="J698" s="70"/>
      <c r="K698" s="69">
        <f t="shared" si="43"/>
        <v>19.2</v>
      </c>
    </row>
    <row r="699" s="4" customFormat="1" ht="24.75" spans="1:11">
      <c r="A699" s="61">
        <v>119</v>
      </c>
      <c r="B699" s="61" t="s">
        <v>1567</v>
      </c>
      <c r="C699" s="17" t="s">
        <v>1580</v>
      </c>
      <c r="D699" s="17" t="s">
        <v>1581</v>
      </c>
      <c r="E699" s="61">
        <v>480</v>
      </c>
      <c r="F699" s="61">
        <v>3</v>
      </c>
      <c r="G699" s="17">
        <v>0</v>
      </c>
      <c r="H699" s="17">
        <v>0</v>
      </c>
      <c r="I699" s="69">
        <v>9.6</v>
      </c>
      <c r="J699" s="70"/>
      <c r="K699" s="69">
        <f t="shared" si="43"/>
        <v>9.6</v>
      </c>
    </row>
    <row r="700" s="4" customFormat="1" ht="24.75" spans="1:11">
      <c r="A700" s="61">
        <v>120</v>
      </c>
      <c r="B700" s="61" t="s">
        <v>1567</v>
      </c>
      <c r="C700" s="17" t="s">
        <v>1582</v>
      </c>
      <c r="D700" s="17" t="s">
        <v>1583</v>
      </c>
      <c r="E700" s="61">
        <v>480</v>
      </c>
      <c r="F700" s="61">
        <v>3</v>
      </c>
      <c r="G700" s="17">
        <v>0</v>
      </c>
      <c r="H700" s="17">
        <v>0</v>
      </c>
      <c r="I700" s="69">
        <v>9.6</v>
      </c>
      <c r="J700" s="70"/>
      <c r="K700" s="69">
        <f t="shared" si="43"/>
        <v>9.6</v>
      </c>
    </row>
    <row r="701" s="4" customFormat="1" ht="28" customHeight="1" spans="1:11">
      <c r="A701" s="56" t="s">
        <v>1584</v>
      </c>
      <c r="B701" s="57"/>
      <c r="C701" s="58"/>
      <c r="D701" s="58"/>
      <c r="E701" s="58"/>
      <c r="F701" s="58"/>
      <c r="G701" s="58"/>
      <c r="H701" s="58"/>
      <c r="I701" s="66">
        <f>SUM(I702:I704)</f>
        <v>50.89</v>
      </c>
      <c r="J701" s="67"/>
      <c r="K701" s="66">
        <f>SUM(K702:K704)</f>
        <v>50.89</v>
      </c>
    </row>
    <row r="702" s="4" customFormat="1" spans="1:11">
      <c r="A702" s="61">
        <v>121</v>
      </c>
      <c r="B702" s="61" t="s">
        <v>104</v>
      </c>
      <c r="C702" s="61" t="s">
        <v>1585</v>
      </c>
      <c r="D702" s="61" t="s">
        <v>1586</v>
      </c>
      <c r="E702" s="61">
        <v>720</v>
      </c>
      <c r="F702" s="61">
        <v>6</v>
      </c>
      <c r="G702" s="61">
        <v>0</v>
      </c>
      <c r="H702" s="61">
        <v>0</v>
      </c>
      <c r="I702" s="69">
        <v>14.4</v>
      </c>
      <c r="J702" s="68"/>
      <c r="K702" s="69">
        <f>I702</f>
        <v>14.4</v>
      </c>
    </row>
    <row r="703" s="4" customFormat="1" spans="1:11">
      <c r="A703" s="61">
        <v>122</v>
      </c>
      <c r="B703" s="61" t="s">
        <v>1390</v>
      </c>
      <c r="C703" s="61" t="s">
        <v>1587</v>
      </c>
      <c r="D703" s="61" t="s">
        <v>1588</v>
      </c>
      <c r="E703" s="61">
        <v>1440</v>
      </c>
      <c r="F703" s="61">
        <v>12</v>
      </c>
      <c r="G703" s="61">
        <v>49</v>
      </c>
      <c r="H703" s="61">
        <v>7</v>
      </c>
      <c r="I703" s="69">
        <v>29.29</v>
      </c>
      <c r="J703" s="70"/>
      <c r="K703" s="69">
        <f>I703</f>
        <v>29.29</v>
      </c>
    </row>
    <row r="704" s="4" customFormat="1" spans="1:11">
      <c r="A704" s="61">
        <v>123</v>
      </c>
      <c r="B704" s="61" t="s">
        <v>1390</v>
      </c>
      <c r="C704" s="61" t="s">
        <v>1589</v>
      </c>
      <c r="D704" s="61" t="s">
        <v>1590</v>
      </c>
      <c r="E704" s="61">
        <v>360</v>
      </c>
      <c r="F704" s="61">
        <v>3</v>
      </c>
      <c r="G704" s="61">
        <v>0</v>
      </c>
      <c r="H704" s="61">
        <v>0</v>
      </c>
      <c r="I704" s="69">
        <v>7.2</v>
      </c>
      <c r="J704" s="70"/>
      <c r="K704" s="69">
        <f>I704</f>
        <v>7.2</v>
      </c>
    </row>
    <row r="705" s="4" customFormat="1" ht="28" customHeight="1" spans="1:11">
      <c r="A705" s="56" t="s">
        <v>1591</v>
      </c>
      <c r="B705" s="57"/>
      <c r="C705" s="58"/>
      <c r="D705" s="58"/>
      <c r="E705" s="58"/>
      <c r="F705" s="58"/>
      <c r="G705" s="58"/>
      <c r="H705" s="58"/>
      <c r="I705" s="66">
        <f>SUM(I706:I710)</f>
        <v>109.6</v>
      </c>
      <c r="J705" s="67"/>
      <c r="K705" s="66">
        <f>SUM(K706:K710)</f>
        <v>84.8</v>
      </c>
    </row>
    <row r="706" s="4" customFormat="1" ht="36" spans="1:11">
      <c r="A706" s="61">
        <v>124</v>
      </c>
      <c r="B706" s="17" t="s">
        <v>1592</v>
      </c>
      <c r="C706" s="17" t="s">
        <v>1593</v>
      </c>
      <c r="D706" s="17" t="s">
        <v>1594</v>
      </c>
      <c r="E706" s="17">
        <v>3480</v>
      </c>
      <c r="F706" s="17">
        <v>12</v>
      </c>
      <c r="G706" s="61">
        <v>0</v>
      </c>
      <c r="H706" s="61">
        <v>0</v>
      </c>
      <c r="I706" s="69">
        <v>69.6</v>
      </c>
      <c r="J706" s="70"/>
      <c r="K706" s="69">
        <f>I706</f>
        <v>69.6</v>
      </c>
    </row>
    <row r="707" s="4" customFormat="1" ht="24.75" spans="1:11">
      <c r="A707" s="61">
        <v>125</v>
      </c>
      <c r="B707" s="17" t="s">
        <v>308</v>
      </c>
      <c r="C707" s="17" t="s">
        <v>1595</v>
      </c>
      <c r="D707" s="17" t="s">
        <v>1596</v>
      </c>
      <c r="E707" s="61">
        <v>800</v>
      </c>
      <c r="F707" s="61">
        <v>8</v>
      </c>
      <c r="G707" s="61">
        <v>0</v>
      </c>
      <c r="H707" s="61">
        <v>0</v>
      </c>
      <c r="I707" s="69">
        <v>16</v>
      </c>
      <c r="J707" s="70" t="s">
        <v>1336</v>
      </c>
      <c r="K707" s="69">
        <f>8*50*0.02</f>
        <v>8</v>
      </c>
    </row>
    <row r="708" s="4" customFormat="1" spans="1:11">
      <c r="A708" s="61">
        <v>126</v>
      </c>
      <c r="B708" s="17" t="s">
        <v>135</v>
      </c>
      <c r="C708" s="17" t="s">
        <v>1597</v>
      </c>
      <c r="D708" s="17" t="s">
        <v>1598</v>
      </c>
      <c r="E708" s="61">
        <v>360</v>
      </c>
      <c r="F708" s="61">
        <v>3</v>
      </c>
      <c r="G708" s="61">
        <v>0</v>
      </c>
      <c r="H708" s="61">
        <v>0</v>
      </c>
      <c r="I708" s="69">
        <v>7.2</v>
      </c>
      <c r="J708" s="70"/>
      <c r="K708" s="69">
        <f>I708</f>
        <v>7.2</v>
      </c>
    </row>
    <row r="709" s="4" customFormat="1" ht="24" spans="1:11">
      <c r="A709" s="61">
        <v>127</v>
      </c>
      <c r="B709" s="17" t="s">
        <v>1599</v>
      </c>
      <c r="C709" s="17" t="s">
        <v>1600</v>
      </c>
      <c r="D709" s="17" t="s">
        <v>1601</v>
      </c>
      <c r="E709" s="61">
        <v>480</v>
      </c>
      <c r="F709" s="61">
        <v>4</v>
      </c>
      <c r="G709" s="61">
        <v>0</v>
      </c>
      <c r="H709" s="61">
        <v>0</v>
      </c>
      <c r="I709" s="69">
        <v>9.6</v>
      </c>
      <c r="J709" s="70" t="s">
        <v>88</v>
      </c>
      <c r="K709" s="69">
        <v>0</v>
      </c>
    </row>
    <row r="710" s="4" customFormat="1" ht="24" spans="1:11">
      <c r="A710" s="61">
        <v>128</v>
      </c>
      <c r="B710" s="17" t="s">
        <v>1599</v>
      </c>
      <c r="C710" s="17" t="s">
        <v>1602</v>
      </c>
      <c r="D710" s="17" t="s">
        <v>1603</v>
      </c>
      <c r="E710" s="61">
        <v>360</v>
      </c>
      <c r="F710" s="61">
        <v>3</v>
      </c>
      <c r="G710" s="61">
        <v>0</v>
      </c>
      <c r="H710" s="61">
        <v>0</v>
      </c>
      <c r="I710" s="69">
        <v>7.2</v>
      </c>
      <c r="J710" s="70" t="s">
        <v>88</v>
      </c>
      <c r="K710" s="69">
        <v>0</v>
      </c>
    </row>
    <row r="711" s="4" customFormat="1" ht="28" customHeight="1" spans="1:11">
      <c r="A711" s="56" t="s">
        <v>1604</v>
      </c>
      <c r="B711" s="57"/>
      <c r="C711" s="58"/>
      <c r="D711" s="58"/>
      <c r="E711" s="58"/>
      <c r="F711" s="58"/>
      <c r="G711" s="58"/>
      <c r="H711" s="58"/>
      <c r="I711" s="66">
        <f>SUM(I712:I732)</f>
        <v>115.53</v>
      </c>
      <c r="J711" s="67"/>
      <c r="K711" s="66">
        <f>SUM(K712:K732)</f>
        <v>115.32</v>
      </c>
    </row>
    <row r="712" s="4" customFormat="1" ht="24" spans="1:11">
      <c r="A712" s="61">
        <v>129</v>
      </c>
      <c r="B712" s="61" t="s">
        <v>454</v>
      </c>
      <c r="C712" s="17" t="s">
        <v>1605</v>
      </c>
      <c r="D712" s="17" t="s">
        <v>1606</v>
      </c>
      <c r="E712" s="61">
        <v>1200</v>
      </c>
      <c r="F712" s="61">
        <v>10</v>
      </c>
      <c r="G712" s="17">
        <v>0</v>
      </c>
      <c r="H712" s="17">
        <v>0</v>
      </c>
      <c r="I712" s="69">
        <v>24</v>
      </c>
      <c r="J712" s="70"/>
      <c r="K712" s="69">
        <f t="shared" ref="K712:K724" si="44">I712</f>
        <v>24</v>
      </c>
    </row>
    <row r="713" s="4" customFormat="1" ht="24" spans="1:11">
      <c r="A713" s="61">
        <v>130</v>
      </c>
      <c r="B713" s="68" t="s">
        <v>1607</v>
      </c>
      <c r="C713" s="17" t="s">
        <v>1608</v>
      </c>
      <c r="D713" s="17" t="s">
        <v>1609</v>
      </c>
      <c r="E713" s="17">
        <v>480</v>
      </c>
      <c r="F713" s="17">
        <v>12</v>
      </c>
      <c r="G713" s="17">
        <v>28</v>
      </c>
      <c r="H713" s="17">
        <v>4</v>
      </c>
      <c r="I713" s="33">
        <v>9.88</v>
      </c>
      <c r="J713" s="70"/>
      <c r="K713" s="69">
        <f t="shared" si="44"/>
        <v>9.88</v>
      </c>
    </row>
    <row r="714" s="4" customFormat="1" ht="24" spans="1:11">
      <c r="A714" s="61">
        <v>131</v>
      </c>
      <c r="B714" s="61" t="s">
        <v>1607</v>
      </c>
      <c r="C714" s="17" t="s">
        <v>1608</v>
      </c>
      <c r="D714" s="17" t="s">
        <v>1610</v>
      </c>
      <c r="E714" s="17">
        <v>480</v>
      </c>
      <c r="F714" s="17">
        <v>10</v>
      </c>
      <c r="G714" s="17">
        <v>14</v>
      </c>
      <c r="H714" s="17">
        <v>2</v>
      </c>
      <c r="I714" s="33">
        <v>9.74</v>
      </c>
      <c r="J714" s="70"/>
      <c r="K714" s="69">
        <f t="shared" si="44"/>
        <v>9.74</v>
      </c>
    </row>
    <row r="715" s="4" customFormat="1" ht="24" spans="1:11">
      <c r="A715" s="61">
        <v>132</v>
      </c>
      <c r="B715" s="61" t="s">
        <v>1607</v>
      </c>
      <c r="C715" s="17" t="s">
        <v>1608</v>
      </c>
      <c r="D715" s="17" t="s">
        <v>1611</v>
      </c>
      <c r="E715" s="17">
        <v>240</v>
      </c>
      <c r="F715" s="17">
        <v>6</v>
      </c>
      <c r="G715" s="17">
        <v>14</v>
      </c>
      <c r="H715" s="17">
        <v>2</v>
      </c>
      <c r="I715" s="33">
        <v>4.94</v>
      </c>
      <c r="J715" s="70"/>
      <c r="K715" s="69">
        <f t="shared" si="44"/>
        <v>4.94</v>
      </c>
    </row>
    <row r="716" s="4" customFormat="1" ht="24" spans="1:11">
      <c r="A716" s="61">
        <v>133</v>
      </c>
      <c r="B716" s="61" t="s">
        <v>1607</v>
      </c>
      <c r="C716" s="17" t="s">
        <v>1608</v>
      </c>
      <c r="D716" s="17" t="s">
        <v>1612</v>
      </c>
      <c r="E716" s="17">
        <v>480</v>
      </c>
      <c r="F716" s="17">
        <v>6</v>
      </c>
      <c r="G716" s="17">
        <v>14</v>
      </c>
      <c r="H716" s="17">
        <v>2</v>
      </c>
      <c r="I716" s="33">
        <v>9.74</v>
      </c>
      <c r="J716" s="70"/>
      <c r="K716" s="69">
        <f t="shared" si="44"/>
        <v>9.74</v>
      </c>
    </row>
    <row r="717" s="4" customFormat="1" ht="24" spans="1:11">
      <c r="A717" s="61">
        <v>134</v>
      </c>
      <c r="B717" s="68" t="s">
        <v>1607</v>
      </c>
      <c r="C717" s="17" t="s">
        <v>1608</v>
      </c>
      <c r="D717" s="17" t="s">
        <v>1612</v>
      </c>
      <c r="E717" s="17">
        <v>480</v>
      </c>
      <c r="F717" s="17">
        <v>5</v>
      </c>
      <c r="G717" s="17">
        <v>14</v>
      </c>
      <c r="H717" s="17">
        <v>2</v>
      </c>
      <c r="I717" s="33">
        <v>9.74</v>
      </c>
      <c r="J717" s="70"/>
      <c r="K717" s="69">
        <f t="shared" si="44"/>
        <v>9.74</v>
      </c>
    </row>
    <row r="718" s="4" customFormat="1" ht="24" spans="1:11">
      <c r="A718" s="61">
        <v>135</v>
      </c>
      <c r="B718" s="68" t="s">
        <v>1607</v>
      </c>
      <c r="C718" s="17" t="s">
        <v>1608</v>
      </c>
      <c r="D718" s="17" t="s">
        <v>1613</v>
      </c>
      <c r="E718" s="17">
        <v>240</v>
      </c>
      <c r="F718" s="17">
        <v>5</v>
      </c>
      <c r="G718" s="17">
        <v>14</v>
      </c>
      <c r="H718" s="17">
        <v>2</v>
      </c>
      <c r="I718" s="33">
        <v>4.94</v>
      </c>
      <c r="J718" s="70"/>
      <c r="K718" s="69">
        <f t="shared" si="44"/>
        <v>4.94</v>
      </c>
    </row>
    <row r="719" s="4" customFormat="1" ht="24" spans="1:11">
      <c r="A719" s="61">
        <v>136</v>
      </c>
      <c r="B719" s="68" t="s">
        <v>1607</v>
      </c>
      <c r="C719" s="17" t="s">
        <v>1608</v>
      </c>
      <c r="D719" s="17" t="s">
        <v>1614</v>
      </c>
      <c r="E719" s="17">
        <v>240</v>
      </c>
      <c r="F719" s="17">
        <v>5</v>
      </c>
      <c r="G719" s="17">
        <v>14</v>
      </c>
      <c r="H719" s="17">
        <v>2</v>
      </c>
      <c r="I719" s="33">
        <v>4.94</v>
      </c>
      <c r="J719" s="70"/>
      <c r="K719" s="69">
        <f t="shared" si="44"/>
        <v>4.94</v>
      </c>
    </row>
    <row r="720" s="4" customFormat="1" ht="24" spans="1:11">
      <c r="A720" s="61">
        <v>137</v>
      </c>
      <c r="B720" s="68" t="s">
        <v>1607</v>
      </c>
      <c r="C720" s="17" t="s">
        <v>1608</v>
      </c>
      <c r="D720" s="17" t="s">
        <v>1615</v>
      </c>
      <c r="E720" s="17">
        <v>240</v>
      </c>
      <c r="F720" s="17">
        <v>4</v>
      </c>
      <c r="G720" s="17">
        <v>0</v>
      </c>
      <c r="H720" s="17">
        <v>0</v>
      </c>
      <c r="I720" s="33">
        <v>4.8</v>
      </c>
      <c r="J720" s="70"/>
      <c r="K720" s="69">
        <f t="shared" si="44"/>
        <v>4.8</v>
      </c>
    </row>
    <row r="721" s="4" customFormat="1" ht="24" spans="1:11">
      <c r="A721" s="61">
        <v>138</v>
      </c>
      <c r="B721" s="68" t="s">
        <v>1607</v>
      </c>
      <c r="C721" s="17" t="s">
        <v>1608</v>
      </c>
      <c r="D721" s="17" t="s">
        <v>1616</v>
      </c>
      <c r="E721" s="17">
        <v>0</v>
      </c>
      <c r="F721" s="17">
        <v>0</v>
      </c>
      <c r="G721" s="17">
        <v>28</v>
      </c>
      <c r="H721" s="17">
        <v>4</v>
      </c>
      <c r="I721" s="33">
        <v>0.28</v>
      </c>
      <c r="J721" s="70"/>
      <c r="K721" s="69">
        <f t="shared" si="44"/>
        <v>0.28</v>
      </c>
    </row>
    <row r="722" s="4" customFormat="1" ht="24" spans="1:11">
      <c r="A722" s="61">
        <v>139</v>
      </c>
      <c r="B722" s="68" t="s">
        <v>1607</v>
      </c>
      <c r="C722" s="17" t="s">
        <v>1608</v>
      </c>
      <c r="D722" s="17" t="s">
        <v>1615</v>
      </c>
      <c r="E722" s="17">
        <v>0</v>
      </c>
      <c r="F722" s="17">
        <v>0</v>
      </c>
      <c r="G722" s="17">
        <v>14</v>
      </c>
      <c r="H722" s="17">
        <v>2</v>
      </c>
      <c r="I722" s="33">
        <v>0.14</v>
      </c>
      <c r="J722" s="70"/>
      <c r="K722" s="69">
        <f t="shared" si="44"/>
        <v>0.14</v>
      </c>
    </row>
    <row r="723" s="4" customFormat="1" ht="24" spans="1:11">
      <c r="A723" s="61">
        <v>140</v>
      </c>
      <c r="B723" s="68" t="s">
        <v>1607</v>
      </c>
      <c r="C723" s="17" t="s">
        <v>1608</v>
      </c>
      <c r="D723" s="17" t="s">
        <v>1617</v>
      </c>
      <c r="E723" s="17">
        <v>0</v>
      </c>
      <c r="F723" s="17">
        <v>0</v>
      </c>
      <c r="G723" s="17">
        <v>70</v>
      </c>
      <c r="H723" s="17">
        <v>10</v>
      </c>
      <c r="I723" s="33">
        <v>0.7</v>
      </c>
      <c r="J723" s="70"/>
      <c r="K723" s="69">
        <f t="shared" si="44"/>
        <v>0.7</v>
      </c>
    </row>
    <row r="724" s="4" customFormat="1" ht="24" spans="1:11">
      <c r="A724" s="61">
        <v>141</v>
      </c>
      <c r="B724" s="68" t="s">
        <v>1607</v>
      </c>
      <c r="C724" s="17" t="s">
        <v>1608</v>
      </c>
      <c r="D724" s="17" t="s">
        <v>1618</v>
      </c>
      <c r="E724" s="17">
        <v>0</v>
      </c>
      <c r="F724" s="17">
        <v>0</v>
      </c>
      <c r="G724" s="17">
        <v>28</v>
      </c>
      <c r="H724" s="17">
        <v>4</v>
      </c>
      <c r="I724" s="33">
        <v>0.28</v>
      </c>
      <c r="J724" s="70"/>
      <c r="K724" s="69">
        <f t="shared" si="44"/>
        <v>0.28</v>
      </c>
    </row>
    <row r="725" s="4" customFormat="1" ht="24" spans="1:11">
      <c r="A725" s="61">
        <v>142</v>
      </c>
      <c r="B725" s="61" t="s">
        <v>1607</v>
      </c>
      <c r="C725" s="17" t="s">
        <v>1608</v>
      </c>
      <c r="D725" s="17" t="s">
        <v>1619</v>
      </c>
      <c r="E725" s="17">
        <v>0</v>
      </c>
      <c r="F725" s="17">
        <v>0</v>
      </c>
      <c r="G725" s="17">
        <v>14</v>
      </c>
      <c r="H725" s="17">
        <v>2</v>
      </c>
      <c r="I725" s="33">
        <v>0.14</v>
      </c>
      <c r="J725" s="70" t="s">
        <v>1620</v>
      </c>
      <c r="K725" s="69">
        <v>0</v>
      </c>
    </row>
    <row r="726" s="4" customFormat="1" ht="24" spans="1:11">
      <c r="A726" s="61">
        <v>143</v>
      </c>
      <c r="B726" s="61" t="s">
        <v>1607</v>
      </c>
      <c r="C726" s="17" t="s">
        <v>1608</v>
      </c>
      <c r="D726" s="17" t="s">
        <v>1621</v>
      </c>
      <c r="E726" s="17">
        <v>0</v>
      </c>
      <c r="F726" s="17">
        <v>0</v>
      </c>
      <c r="G726" s="17">
        <v>7</v>
      </c>
      <c r="H726" s="17">
        <v>1</v>
      </c>
      <c r="I726" s="33">
        <v>0.07</v>
      </c>
      <c r="J726" s="70" t="s">
        <v>1620</v>
      </c>
      <c r="K726" s="69">
        <v>0</v>
      </c>
    </row>
    <row r="727" s="4" customFormat="1" ht="24" spans="1:11">
      <c r="A727" s="61">
        <v>144</v>
      </c>
      <c r="B727" s="17" t="s">
        <v>1622</v>
      </c>
      <c r="C727" s="17" t="s">
        <v>1623</v>
      </c>
      <c r="D727" s="17" t="s">
        <v>1624</v>
      </c>
      <c r="E727" s="17">
        <v>240</v>
      </c>
      <c r="F727" s="17">
        <v>2</v>
      </c>
      <c r="G727" s="17">
        <v>0</v>
      </c>
      <c r="H727" s="17">
        <v>0</v>
      </c>
      <c r="I727" s="33">
        <v>4.8</v>
      </c>
      <c r="J727" s="70"/>
      <c r="K727" s="69">
        <f t="shared" ref="K727:K734" si="45">I727</f>
        <v>4.8</v>
      </c>
    </row>
    <row r="728" s="4" customFormat="1" ht="24" spans="1:11">
      <c r="A728" s="61">
        <v>145</v>
      </c>
      <c r="B728" s="17" t="s">
        <v>1622</v>
      </c>
      <c r="C728" s="17" t="s">
        <v>1625</v>
      </c>
      <c r="D728" s="17" t="s">
        <v>1626</v>
      </c>
      <c r="E728" s="17">
        <v>240</v>
      </c>
      <c r="F728" s="17">
        <v>2</v>
      </c>
      <c r="G728" s="17">
        <v>0</v>
      </c>
      <c r="H728" s="17">
        <v>0</v>
      </c>
      <c r="I728" s="33">
        <v>4.8</v>
      </c>
      <c r="J728" s="70"/>
      <c r="K728" s="69">
        <f t="shared" si="45"/>
        <v>4.8</v>
      </c>
    </row>
    <row r="729" s="4" customFormat="1" ht="24" spans="1:11">
      <c r="A729" s="61">
        <v>146</v>
      </c>
      <c r="B729" s="17" t="s">
        <v>1622</v>
      </c>
      <c r="C729" s="17" t="s">
        <v>1627</v>
      </c>
      <c r="D729" s="17" t="s">
        <v>1628</v>
      </c>
      <c r="E729" s="17">
        <v>240</v>
      </c>
      <c r="F729" s="17">
        <v>2</v>
      </c>
      <c r="G729" s="17">
        <v>0</v>
      </c>
      <c r="H729" s="17">
        <v>0</v>
      </c>
      <c r="I729" s="33">
        <v>4.8</v>
      </c>
      <c r="J729" s="70"/>
      <c r="K729" s="69">
        <f t="shared" si="45"/>
        <v>4.8</v>
      </c>
    </row>
    <row r="730" s="4" customFormat="1" ht="24" spans="1:11">
      <c r="A730" s="61">
        <v>147</v>
      </c>
      <c r="B730" s="17" t="s">
        <v>1622</v>
      </c>
      <c r="C730" s="17" t="s">
        <v>1629</v>
      </c>
      <c r="D730" s="17" t="s">
        <v>1630</v>
      </c>
      <c r="E730" s="17">
        <v>240</v>
      </c>
      <c r="F730" s="17">
        <v>2</v>
      </c>
      <c r="G730" s="17">
        <v>0</v>
      </c>
      <c r="H730" s="17">
        <v>0</v>
      </c>
      <c r="I730" s="33">
        <v>4.8</v>
      </c>
      <c r="J730" s="70"/>
      <c r="K730" s="69">
        <f t="shared" si="45"/>
        <v>4.8</v>
      </c>
    </row>
    <row r="731" s="4" customFormat="1" ht="24" spans="1:11">
      <c r="A731" s="61">
        <v>148</v>
      </c>
      <c r="B731" s="17" t="s">
        <v>1622</v>
      </c>
      <c r="C731" s="17" t="s">
        <v>1631</v>
      </c>
      <c r="D731" s="17" t="s">
        <v>1632</v>
      </c>
      <c r="E731" s="17">
        <v>240</v>
      </c>
      <c r="F731" s="17">
        <v>2</v>
      </c>
      <c r="G731" s="17">
        <v>0</v>
      </c>
      <c r="H731" s="17">
        <v>0</v>
      </c>
      <c r="I731" s="33">
        <v>4.8</v>
      </c>
      <c r="J731" s="70"/>
      <c r="K731" s="69">
        <f t="shared" si="45"/>
        <v>4.8</v>
      </c>
    </row>
    <row r="732" s="4" customFormat="1" ht="24" spans="1:11">
      <c r="A732" s="61">
        <v>149</v>
      </c>
      <c r="B732" s="17" t="s">
        <v>1633</v>
      </c>
      <c r="C732" s="17" t="s">
        <v>1634</v>
      </c>
      <c r="D732" s="17" t="s">
        <v>1635</v>
      </c>
      <c r="E732" s="17">
        <v>360</v>
      </c>
      <c r="F732" s="17">
        <v>3</v>
      </c>
      <c r="G732" s="17">
        <v>0</v>
      </c>
      <c r="H732" s="17">
        <v>0</v>
      </c>
      <c r="I732" s="33">
        <v>7.2</v>
      </c>
      <c r="J732" s="70"/>
      <c r="K732" s="69">
        <f t="shared" si="45"/>
        <v>7.2</v>
      </c>
    </row>
    <row r="733" s="4" customFormat="1" ht="28" customHeight="1" spans="1:11">
      <c r="A733" s="56" t="s">
        <v>1636</v>
      </c>
      <c r="B733" s="57"/>
      <c r="C733" s="58"/>
      <c r="D733" s="58"/>
      <c r="E733" s="58"/>
      <c r="F733" s="58"/>
      <c r="G733" s="58"/>
      <c r="H733" s="58"/>
      <c r="I733" s="66">
        <f>SUM(I734:I737)</f>
        <v>48.42</v>
      </c>
      <c r="J733" s="67"/>
      <c r="K733" s="66">
        <f>SUM(K734:K737)</f>
        <v>41.22</v>
      </c>
    </row>
    <row r="734" s="4" customFormat="1" ht="24" spans="1:11">
      <c r="A734" s="61">
        <v>150</v>
      </c>
      <c r="B734" s="61" t="s">
        <v>454</v>
      </c>
      <c r="C734" s="17" t="s">
        <v>1637</v>
      </c>
      <c r="D734" s="17" t="s">
        <v>1638</v>
      </c>
      <c r="E734" s="61">
        <v>240</v>
      </c>
      <c r="F734" s="61">
        <v>2</v>
      </c>
      <c r="G734" s="61">
        <v>35</v>
      </c>
      <c r="H734" s="61">
        <v>5</v>
      </c>
      <c r="I734" s="69">
        <v>5.15</v>
      </c>
      <c r="J734" s="70"/>
      <c r="K734" s="69">
        <f>I734</f>
        <v>5.15</v>
      </c>
    </row>
    <row r="735" s="4" customFormat="1" ht="24" spans="1:11">
      <c r="A735" s="61">
        <v>151</v>
      </c>
      <c r="B735" s="61" t="s">
        <v>454</v>
      </c>
      <c r="C735" s="17" t="s">
        <v>1639</v>
      </c>
      <c r="D735" s="17" t="s">
        <v>1640</v>
      </c>
      <c r="E735" s="61">
        <v>240</v>
      </c>
      <c r="F735" s="61">
        <v>2</v>
      </c>
      <c r="G735" s="61">
        <v>7</v>
      </c>
      <c r="H735" s="61">
        <v>1</v>
      </c>
      <c r="I735" s="69">
        <v>4.87</v>
      </c>
      <c r="J735" s="70"/>
      <c r="K735" s="69">
        <f>I735</f>
        <v>4.87</v>
      </c>
    </row>
    <row r="736" s="4" customFormat="1" ht="24" spans="1:11">
      <c r="A736" s="61">
        <v>152</v>
      </c>
      <c r="B736" s="70" t="s">
        <v>1641</v>
      </c>
      <c r="C736" s="17" t="s">
        <v>1642</v>
      </c>
      <c r="D736" s="17" t="s">
        <v>1643</v>
      </c>
      <c r="E736" s="61">
        <v>360</v>
      </c>
      <c r="F736" s="61">
        <v>3</v>
      </c>
      <c r="G736" s="17">
        <v>0</v>
      </c>
      <c r="H736" s="17">
        <v>0</v>
      </c>
      <c r="I736" s="69">
        <v>7.2</v>
      </c>
      <c r="J736" s="70" t="s">
        <v>1644</v>
      </c>
      <c r="K736" s="69">
        <v>0</v>
      </c>
    </row>
    <row r="737" s="4" customFormat="1" ht="24" spans="1:11">
      <c r="A737" s="61">
        <v>153</v>
      </c>
      <c r="B737" s="17" t="s">
        <v>1393</v>
      </c>
      <c r="C737" s="17" t="s">
        <v>1645</v>
      </c>
      <c r="D737" s="17" t="s">
        <v>1646</v>
      </c>
      <c r="E737" s="61">
        <v>1560</v>
      </c>
      <c r="F737" s="61">
        <v>13</v>
      </c>
      <c r="G737" s="17">
        <v>0</v>
      </c>
      <c r="H737" s="17">
        <v>0</v>
      </c>
      <c r="I737" s="69">
        <v>31.2</v>
      </c>
      <c r="J737" s="70"/>
      <c r="K737" s="69">
        <f>I737</f>
        <v>31.2</v>
      </c>
    </row>
    <row r="738" s="4" customFormat="1" ht="28" customHeight="1" spans="1:11">
      <c r="A738" s="56" t="s">
        <v>1647</v>
      </c>
      <c r="B738" s="57"/>
      <c r="C738" s="58"/>
      <c r="D738" s="58"/>
      <c r="E738" s="58"/>
      <c r="F738" s="58"/>
      <c r="G738" s="58"/>
      <c r="H738" s="58"/>
      <c r="I738" s="66">
        <f>SUM(I739:I758)</f>
        <v>327.76</v>
      </c>
      <c r="J738" s="67"/>
      <c r="K738" s="66">
        <f>SUM(K739:K758)</f>
        <v>327.76</v>
      </c>
    </row>
    <row r="739" s="4" customFormat="1" ht="24" spans="1:11">
      <c r="A739" s="61">
        <v>154</v>
      </c>
      <c r="B739" s="17" t="s">
        <v>1648</v>
      </c>
      <c r="C739" s="17" t="s">
        <v>1649</v>
      </c>
      <c r="D739" s="17" t="s">
        <v>1650</v>
      </c>
      <c r="E739" s="17">
        <v>1440</v>
      </c>
      <c r="F739" s="17">
        <v>27</v>
      </c>
      <c r="G739" s="17">
        <v>0</v>
      </c>
      <c r="H739" s="17">
        <v>0</v>
      </c>
      <c r="I739" s="33">
        <v>28.8</v>
      </c>
      <c r="J739" s="70"/>
      <c r="K739" s="69">
        <f t="shared" ref="K739:K758" si="46">I739</f>
        <v>28.8</v>
      </c>
    </row>
    <row r="740" s="4" customFormat="1" ht="24" spans="1:11">
      <c r="A740" s="61">
        <v>155</v>
      </c>
      <c r="B740" s="70" t="s">
        <v>1648</v>
      </c>
      <c r="C740" s="17" t="s">
        <v>1651</v>
      </c>
      <c r="D740" s="17" t="s">
        <v>1652</v>
      </c>
      <c r="E740" s="17">
        <v>480</v>
      </c>
      <c r="F740" s="17">
        <v>10</v>
      </c>
      <c r="G740" s="17">
        <v>0</v>
      </c>
      <c r="H740" s="17">
        <v>0</v>
      </c>
      <c r="I740" s="33">
        <v>9.6</v>
      </c>
      <c r="J740" s="70"/>
      <c r="K740" s="69">
        <f t="shared" si="46"/>
        <v>9.6</v>
      </c>
    </row>
    <row r="741" s="4" customFormat="1" ht="24" spans="1:11">
      <c r="A741" s="61">
        <v>156</v>
      </c>
      <c r="B741" s="17" t="s">
        <v>1648</v>
      </c>
      <c r="C741" s="17" t="s">
        <v>1653</v>
      </c>
      <c r="D741" s="17" t="s">
        <v>1654</v>
      </c>
      <c r="E741" s="17">
        <v>960</v>
      </c>
      <c r="F741" s="17">
        <v>18</v>
      </c>
      <c r="G741" s="17">
        <v>0</v>
      </c>
      <c r="H741" s="17">
        <v>0</v>
      </c>
      <c r="I741" s="33">
        <v>19.2</v>
      </c>
      <c r="J741" s="70"/>
      <c r="K741" s="69">
        <f t="shared" si="46"/>
        <v>19.2</v>
      </c>
    </row>
    <row r="742" s="4" customFormat="1" ht="24" spans="1:11">
      <c r="A742" s="61">
        <v>157</v>
      </c>
      <c r="B742" s="70" t="s">
        <v>1648</v>
      </c>
      <c r="C742" s="17" t="s">
        <v>1655</v>
      </c>
      <c r="D742" s="17" t="s">
        <v>1656</v>
      </c>
      <c r="E742" s="17">
        <v>720</v>
      </c>
      <c r="F742" s="17">
        <v>16</v>
      </c>
      <c r="G742" s="17">
        <v>0</v>
      </c>
      <c r="H742" s="17">
        <v>0</v>
      </c>
      <c r="I742" s="33">
        <v>14.4</v>
      </c>
      <c r="J742" s="70"/>
      <c r="K742" s="69">
        <f t="shared" si="46"/>
        <v>14.4</v>
      </c>
    </row>
    <row r="743" s="4" customFormat="1" ht="24" spans="1:11">
      <c r="A743" s="61">
        <v>158</v>
      </c>
      <c r="B743" s="17" t="s">
        <v>1648</v>
      </c>
      <c r="C743" s="17" t="s">
        <v>1657</v>
      </c>
      <c r="D743" s="17" t="s">
        <v>1658</v>
      </c>
      <c r="E743" s="17">
        <v>480</v>
      </c>
      <c r="F743" s="17">
        <v>8</v>
      </c>
      <c r="G743" s="17">
        <v>0</v>
      </c>
      <c r="H743" s="17">
        <v>0</v>
      </c>
      <c r="I743" s="33">
        <v>9.6</v>
      </c>
      <c r="J743" s="70"/>
      <c r="K743" s="69">
        <f t="shared" si="46"/>
        <v>9.6</v>
      </c>
    </row>
    <row r="744" s="4" customFormat="1" ht="24" spans="1:11">
      <c r="A744" s="61">
        <v>159</v>
      </c>
      <c r="B744" s="17" t="s">
        <v>1648</v>
      </c>
      <c r="C744" s="17" t="s">
        <v>1659</v>
      </c>
      <c r="D744" s="17" t="s">
        <v>1660</v>
      </c>
      <c r="E744" s="17">
        <v>240</v>
      </c>
      <c r="F744" s="17">
        <v>6</v>
      </c>
      <c r="G744" s="17">
        <v>0</v>
      </c>
      <c r="H744" s="17">
        <v>0</v>
      </c>
      <c r="I744" s="33">
        <v>4.8</v>
      </c>
      <c r="J744" s="70"/>
      <c r="K744" s="69">
        <f t="shared" si="46"/>
        <v>4.8</v>
      </c>
    </row>
    <row r="745" s="4" customFormat="1" ht="24" spans="1:11">
      <c r="A745" s="61">
        <v>160</v>
      </c>
      <c r="B745" s="17" t="s">
        <v>1648</v>
      </c>
      <c r="C745" s="17" t="s">
        <v>1661</v>
      </c>
      <c r="D745" s="17" t="s">
        <v>1662</v>
      </c>
      <c r="E745" s="17">
        <v>960</v>
      </c>
      <c r="F745" s="17">
        <v>20</v>
      </c>
      <c r="G745" s="17">
        <v>0</v>
      </c>
      <c r="H745" s="17">
        <v>0</v>
      </c>
      <c r="I745" s="33">
        <v>19.2</v>
      </c>
      <c r="J745" s="70"/>
      <c r="K745" s="69">
        <f t="shared" si="46"/>
        <v>19.2</v>
      </c>
    </row>
    <row r="746" s="4" customFormat="1" ht="24" spans="1:11">
      <c r="A746" s="61">
        <v>161</v>
      </c>
      <c r="B746" s="70" t="s">
        <v>1648</v>
      </c>
      <c r="C746" s="17" t="s">
        <v>1663</v>
      </c>
      <c r="D746" s="17" t="s">
        <v>1664</v>
      </c>
      <c r="E746" s="17">
        <v>960</v>
      </c>
      <c r="F746" s="17">
        <v>16</v>
      </c>
      <c r="G746" s="17">
        <v>0</v>
      </c>
      <c r="H746" s="17">
        <v>0</v>
      </c>
      <c r="I746" s="33">
        <v>19.2</v>
      </c>
      <c r="J746" s="70"/>
      <c r="K746" s="69">
        <f t="shared" si="46"/>
        <v>19.2</v>
      </c>
    </row>
    <row r="747" s="4" customFormat="1" ht="24" spans="1:11">
      <c r="A747" s="61">
        <v>162</v>
      </c>
      <c r="B747" s="70" t="s">
        <v>1648</v>
      </c>
      <c r="C747" s="17" t="s">
        <v>1665</v>
      </c>
      <c r="D747" s="17" t="s">
        <v>1666</v>
      </c>
      <c r="E747" s="17">
        <v>960</v>
      </c>
      <c r="F747" s="17">
        <v>20</v>
      </c>
      <c r="G747" s="17">
        <v>0</v>
      </c>
      <c r="H747" s="17">
        <v>0</v>
      </c>
      <c r="I747" s="33">
        <v>19.2</v>
      </c>
      <c r="J747" s="70"/>
      <c r="K747" s="69">
        <f t="shared" si="46"/>
        <v>19.2</v>
      </c>
    </row>
    <row r="748" s="4" customFormat="1" ht="24" spans="1:11">
      <c r="A748" s="61">
        <v>163</v>
      </c>
      <c r="B748" s="70" t="s">
        <v>1648</v>
      </c>
      <c r="C748" s="17" t="s">
        <v>1667</v>
      </c>
      <c r="D748" s="17" t="s">
        <v>1668</v>
      </c>
      <c r="E748" s="17">
        <v>480</v>
      </c>
      <c r="F748" s="17">
        <v>8</v>
      </c>
      <c r="G748" s="17">
        <v>0</v>
      </c>
      <c r="H748" s="17">
        <v>0</v>
      </c>
      <c r="I748" s="33">
        <v>9.6</v>
      </c>
      <c r="J748" s="70"/>
      <c r="K748" s="69">
        <f t="shared" si="46"/>
        <v>9.6</v>
      </c>
    </row>
    <row r="749" s="4" customFormat="1" spans="1:11">
      <c r="A749" s="61">
        <v>164</v>
      </c>
      <c r="B749" s="17" t="s">
        <v>1669</v>
      </c>
      <c r="C749" s="17" t="s">
        <v>1670</v>
      </c>
      <c r="D749" s="17" t="s">
        <v>1671</v>
      </c>
      <c r="E749" s="17">
        <v>1200</v>
      </c>
      <c r="F749" s="17">
        <v>26</v>
      </c>
      <c r="G749" s="17">
        <v>0</v>
      </c>
      <c r="H749" s="17">
        <v>0</v>
      </c>
      <c r="I749" s="33">
        <v>24</v>
      </c>
      <c r="J749" s="70"/>
      <c r="K749" s="69">
        <f t="shared" si="46"/>
        <v>24</v>
      </c>
    </row>
    <row r="750" s="4" customFormat="1" ht="24" spans="1:11">
      <c r="A750" s="61">
        <v>165</v>
      </c>
      <c r="B750" s="17" t="s">
        <v>1672</v>
      </c>
      <c r="C750" s="17" t="s">
        <v>1673</v>
      </c>
      <c r="D750" s="17" t="s">
        <v>1674</v>
      </c>
      <c r="E750" s="17">
        <v>1400</v>
      </c>
      <c r="F750" s="17">
        <v>20</v>
      </c>
      <c r="G750" s="17">
        <v>28</v>
      </c>
      <c r="H750" s="17">
        <v>4</v>
      </c>
      <c r="I750" s="33">
        <v>28.28</v>
      </c>
      <c r="J750" s="70"/>
      <c r="K750" s="69">
        <f t="shared" si="46"/>
        <v>28.28</v>
      </c>
    </row>
    <row r="751" s="4" customFormat="1" spans="1:11">
      <c r="A751" s="61">
        <v>166</v>
      </c>
      <c r="B751" s="70" t="s">
        <v>1675</v>
      </c>
      <c r="C751" s="17" t="s">
        <v>1676</v>
      </c>
      <c r="D751" s="17" t="s">
        <v>1677</v>
      </c>
      <c r="E751" s="17">
        <v>1200</v>
      </c>
      <c r="F751" s="17">
        <v>20</v>
      </c>
      <c r="G751" s="17">
        <v>0</v>
      </c>
      <c r="H751" s="17">
        <v>0</v>
      </c>
      <c r="I751" s="33">
        <v>24</v>
      </c>
      <c r="J751" s="70"/>
      <c r="K751" s="69">
        <f t="shared" si="46"/>
        <v>24</v>
      </c>
    </row>
    <row r="752" s="4" customFormat="1" spans="1:11">
      <c r="A752" s="61">
        <v>167</v>
      </c>
      <c r="B752" s="17" t="s">
        <v>454</v>
      </c>
      <c r="C752" s="17" t="s">
        <v>1678</v>
      </c>
      <c r="D752" s="17" t="s">
        <v>1679</v>
      </c>
      <c r="E752" s="17">
        <v>600</v>
      </c>
      <c r="F752" s="17">
        <v>10</v>
      </c>
      <c r="G752" s="17">
        <v>0</v>
      </c>
      <c r="H752" s="17">
        <v>0</v>
      </c>
      <c r="I752" s="33">
        <v>12</v>
      </c>
      <c r="J752" s="70"/>
      <c r="K752" s="69">
        <f t="shared" si="46"/>
        <v>12</v>
      </c>
    </row>
    <row r="753" s="4" customFormat="1" ht="24" spans="1:11">
      <c r="A753" s="61">
        <v>168</v>
      </c>
      <c r="B753" s="17" t="s">
        <v>454</v>
      </c>
      <c r="C753" s="17" t="s">
        <v>1680</v>
      </c>
      <c r="D753" s="17" t="s">
        <v>1681</v>
      </c>
      <c r="E753" s="17">
        <v>1200</v>
      </c>
      <c r="F753" s="17">
        <v>20</v>
      </c>
      <c r="G753" s="17">
        <v>14</v>
      </c>
      <c r="H753" s="17">
        <v>2</v>
      </c>
      <c r="I753" s="33">
        <v>24.14</v>
      </c>
      <c r="J753" s="70"/>
      <c r="K753" s="69">
        <f t="shared" si="46"/>
        <v>24.14</v>
      </c>
    </row>
    <row r="754" s="4" customFormat="1" ht="24" spans="1:11">
      <c r="A754" s="61">
        <v>169</v>
      </c>
      <c r="B754" s="17" t="s">
        <v>1682</v>
      </c>
      <c r="C754" s="17" t="s">
        <v>1683</v>
      </c>
      <c r="D754" s="17" t="s">
        <v>1684</v>
      </c>
      <c r="E754" s="17">
        <v>1560</v>
      </c>
      <c r="F754" s="17">
        <v>26</v>
      </c>
      <c r="G754" s="17">
        <v>0</v>
      </c>
      <c r="H754" s="17">
        <v>0</v>
      </c>
      <c r="I754" s="33">
        <v>31.2</v>
      </c>
      <c r="J754" s="70"/>
      <c r="K754" s="69">
        <f t="shared" si="46"/>
        <v>31.2</v>
      </c>
    </row>
    <row r="755" s="4" customFormat="1" spans="1:11">
      <c r="A755" s="61">
        <v>170</v>
      </c>
      <c r="B755" s="17" t="s">
        <v>1685</v>
      </c>
      <c r="C755" s="17" t="s">
        <v>1686</v>
      </c>
      <c r="D755" s="17" t="s">
        <v>1687</v>
      </c>
      <c r="E755" s="17">
        <v>360</v>
      </c>
      <c r="F755" s="17">
        <v>6</v>
      </c>
      <c r="G755" s="17">
        <v>0</v>
      </c>
      <c r="H755" s="17">
        <v>0</v>
      </c>
      <c r="I755" s="33">
        <v>7.2</v>
      </c>
      <c r="J755" s="70"/>
      <c r="K755" s="69">
        <f t="shared" si="46"/>
        <v>7.2</v>
      </c>
    </row>
    <row r="756" s="4" customFormat="1" spans="1:11">
      <c r="A756" s="61">
        <v>171</v>
      </c>
      <c r="B756" s="17" t="s">
        <v>1685</v>
      </c>
      <c r="C756" s="17" t="s">
        <v>1688</v>
      </c>
      <c r="D756" s="17" t="s">
        <v>1689</v>
      </c>
      <c r="E756" s="17">
        <v>600</v>
      </c>
      <c r="F756" s="17">
        <v>10</v>
      </c>
      <c r="G756" s="17">
        <v>7</v>
      </c>
      <c r="H756" s="17">
        <v>1</v>
      </c>
      <c r="I756" s="33">
        <v>12.07</v>
      </c>
      <c r="J756" s="70"/>
      <c r="K756" s="69">
        <f t="shared" si="46"/>
        <v>12.07</v>
      </c>
    </row>
    <row r="757" s="4" customFormat="1" ht="24.75" spans="1:11">
      <c r="A757" s="61">
        <v>172</v>
      </c>
      <c r="B757" s="17" t="s">
        <v>1685</v>
      </c>
      <c r="C757" s="17" t="s">
        <v>1690</v>
      </c>
      <c r="D757" s="17" t="s">
        <v>1691</v>
      </c>
      <c r="E757" s="17">
        <v>320</v>
      </c>
      <c r="F757" s="17">
        <v>6</v>
      </c>
      <c r="G757" s="17">
        <v>0</v>
      </c>
      <c r="H757" s="17">
        <v>0</v>
      </c>
      <c r="I757" s="33">
        <v>6.4</v>
      </c>
      <c r="J757" s="70"/>
      <c r="K757" s="69">
        <f t="shared" si="46"/>
        <v>6.4</v>
      </c>
    </row>
    <row r="758" s="4" customFormat="1" ht="24.75" spans="1:11">
      <c r="A758" s="61">
        <v>173</v>
      </c>
      <c r="B758" s="17" t="s">
        <v>1685</v>
      </c>
      <c r="C758" s="17" t="s">
        <v>1692</v>
      </c>
      <c r="D758" s="17" t="s">
        <v>1693</v>
      </c>
      <c r="E758" s="17">
        <v>240</v>
      </c>
      <c r="F758" s="17">
        <v>4</v>
      </c>
      <c r="G758" s="17">
        <v>7</v>
      </c>
      <c r="H758" s="17">
        <v>1</v>
      </c>
      <c r="I758" s="33">
        <v>4.87</v>
      </c>
      <c r="J758" s="70"/>
      <c r="K758" s="69">
        <f t="shared" si="46"/>
        <v>4.87</v>
      </c>
    </row>
    <row r="759" s="4" customFormat="1" spans="2:11">
      <c r="B759" s="42"/>
      <c r="I759" s="43"/>
      <c r="J759" s="44"/>
      <c r="K759" s="45"/>
    </row>
    <row r="760" s="4" customFormat="1" spans="2:11">
      <c r="B760" s="42"/>
      <c r="I760" s="43"/>
      <c r="J760" s="44"/>
      <c r="K760" s="45"/>
    </row>
    <row r="761" s="4" customFormat="1" spans="2:11">
      <c r="B761" s="42"/>
      <c r="I761" s="43"/>
      <c r="J761" s="44"/>
      <c r="K761" s="45"/>
    </row>
    <row r="762" s="4" customFormat="1" spans="2:11">
      <c r="B762" s="42"/>
      <c r="I762" s="43"/>
      <c r="J762" s="44"/>
      <c r="K762" s="45"/>
    </row>
    <row r="763" s="4" customFormat="1" spans="2:11">
      <c r="B763" s="42"/>
      <c r="I763" s="43"/>
      <c r="J763" s="44"/>
      <c r="K763" s="45"/>
    </row>
    <row r="764" s="4" customFormat="1" spans="2:11">
      <c r="B764" s="42"/>
      <c r="I764" s="43"/>
      <c r="J764" s="44"/>
      <c r="K764" s="45"/>
    </row>
  </sheetData>
  <autoFilter ref="A2:K759">
    <extLst/>
  </autoFilter>
  <mergeCells count="117">
    <mergeCell ref="A1:L1"/>
    <mergeCell ref="A3:D3"/>
    <mergeCell ref="A4:C4"/>
    <mergeCell ref="A5:C5"/>
    <mergeCell ref="A6:B6"/>
    <mergeCell ref="A29:B29"/>
    <mergeCell ref="A57:B57"/>
    <mergeCell ref="A105:B105"/>
    <mergeCell ref="A113:B113"/>
    <mergeCell ref="A121:B121"/>
    <mergeCell ref="A136:B136"/>
    <mergeCell ref="A150:B150"/>
    <mergeCell ref="A164:B164"/>
    <mergeCell ref="A168:B168"/>
    <mergeCell ref="A172:B172"/>
    <mergeCell ref="A185:B185"/>
    <mergeCell ref="A187:B187"/>
    <mergeCell ref="A212:C212"/>
    <mergeCell ref="A213:B213"/>
    <mergeCell ref="A223:B223"/>
    <mergeCell ref="A229:B229"/>
    <mergeCell ref="A233:B233"/>
    <mergeCell ref="A235:B235"/>
    <mergeCell ref="A237:B237"/>
    <mergeCell ref="A241:B241"/>
    <mergeCell ref="A246:B246"/>
    <mergeCell ref="A249:C249"/>
    <mergeCell ref="A250:B250"/>
    <mergeCell ref="A252:B252"/>
    <mergeCell ref="A254:B254"/>
    <mergeCell ref="A256:B256"/>
    <mergeCell ref="A260:B260"/>
    <mergeCell ref="A262:B262"/>
    <mergeCell ref="A264:B264"/>
    <mergeCell ref="A276:B276"/>
    <mergeCell ref="A279:B279"/>
    <mergeCell ref="A281:B281"/>
    <mergeCell ref="A283:B283"/>
    <mergeCell ref="A285:B285"/>
    <mergeCell ref="A288:B288"/>
    <mergeCell ref="A294:C294"/>
    <mergeCell ref="A295:B295"/>
    <mergeCell ref="A305:B305"/>
    <mergeCell ref="A307:B307"/>
    <mergeCell ref="A314:B314"/>
    <mergeCell ref="A318:B318"/>
    <mergeCell ref="A320:B320"/>
    <mergeCell ref="A324:B324"/>
    <mergeCell ref="A329:B329"/>
    <mergeCell ref="A335:B335"/>
    <mergeCell ref="A339:C339"/>
    <mergeCell ref="A340:B340"/>
    <mergeCell ref="A350:B350"/>
    <mergeCell ref="A353:B353"/>
    <mergeCell ref="A371:B371"/>
    <mergeCell ref="A375:B375"/>
    <mergeCell ref="A382:B382"/>
    <mergeCell ref="A385:B385"/>
    <mergeCell ref="A392:C392"/>
    <mergeCell ref="A393:B393"/>
    <mergeCell ref="A411:B411"/>
    <mergeCell ref="A415:B415"/>
    <mergeCell ref="A423:B423"/>
    <mergeCell ref="A430:B430"/>
    <mergeCell ref="A433:B433"/>
    <mergeCell ref="A442:B442"/>
    <mergeCell ref="A446:C446"/>
    <mergeCell ref="A447:B447"/>
    <mergeCell ref="A460:B460"/>
    <mergeCell ref="A472:B472"/>
    <mergeCell ref="A476:B476"/>
    <mergeCell ref="A483:B483"/>
    <mergeCell ref="A490:B490"/>
    <mergeCell ref="A493:B493"/>
    <mergeCell ref="A498:B498"/>
    <mergeCell ref="A501:C501"/>
    <mergeCell ref="A502:B502"/>
    <mergeCell ref="A516:B516"/>
    <mergeCell ref="A521:B521"/>
    <mergeCell ref="A535:B535"/>
    <mergeCell ref="A553:B553"/>
    <mergeCell ref="A556:C556"/>
    <mergeCell ref="A569:C569"/>
    <mergeCell ref="A570:B570"/>
    <mergeCell ref="A587:C587"/>
    <mergeCell ref="A588:C588"/>
    <mergeCell ref="A589:B589"/>
    <mergeCell ref="A595:B595"/>
    <mergeCell ref="A624:B624"/>
    <mergeCell ref="A644:B644"/>
    <mergeCell ref="A665:B665"/>
    <mergeCell ref="A668:B668"/>
    <mergeCell ref="A671:B671"/>
    <mergeCell ref="A691:B691"/>
    <mergeCell ref="A701:B701"/>
    <mergeCell ref="A705:B705"/>
    <mergeCell ref="A711:B711"/>
    <mergeCell ref="A733:B733"/>
    <mergeCell ref="A738:B738"/>
    <mergeCell ref="B11:B12"/>
    <mergeCell ref="B13:B15"/>
    <mergeCell ref="B17:B18"/>
    <mergeCell ref="B33:B36"/>
    <mergeCell ref="B42:B43"/>
    <mergeCell ref="B296:B298"/>
    <mergeCell ref="B308:B312"/>
    <mergeCell ref="B325:B326"/>
    <mergeCell ref="B327:B328"/>
    <mergeCell ref="B383:B384"/>
    <mergeCell ref="B386:B387"/>
    <mergeCell ref="B416:B419"/>
    <mergeCell ref="B420:B422"/>
    <mergeCell ref="B517:B518"/>
    <mergeCell ref="B526:B529"/>
    <mergeCell ref="B530:B534"/>
    <mergeCell ref="J325:J326"/>
    <mergeCell ref="J327:J328"/>
  </mergeCells>
  <pageMargins left="0.393055555555556" right="0.236111111111111" top="0.747916666666667" bottom="0.629861111111111" header="0.5" footer="0.5"/>
  <pageSetup paperSize="9" scale="70"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84"/>
  <sheetViews>
    <sheetView workbookViewId="0">
      <selection activeCell="A1" sqref="$A1:$XFD1"/>
    </sheetView>
  </sheetViews>
  <sheetFormatPr defaultColWidth="9.6" defaultRowHeight="15.75"/>
  <cols>
    <col min="1" max="1" width="4.36666666666667" style="1" customWidth="1"/>
    <col min="2" max="2" width="11.2333333333333" style="1" customWidth="1"/>
    <col min="3" max="3" width="16.3666666666667" style="1" customWidth="1"/>
    <col min="4" max="4" width="18.6583333333333" style="1" customWidth="1"/>
    <col min="5" max="5" width="8.075" style="1" customWidth="1"/>
    <col min="6" max="7" width="6.76666666666667" style="1" customWidth="1"/>
    <col min="8" max="8" width="6.98333333333333" style="1" customWidth="1"/>
    <col min="9" max="10" width="7.96666666666667" style="1" customWidth="1"/>
    <col min="11" max="11" width="15.8166666666667" style="1" customWidth="1"/>
    <col min="12" max="12" width="12" style="6" customWidth="1"/>
    <col min="13" max="16384" width="9.6" style="1"/>
  </cols>
  <sheetData>
    <row r="1" s="1" customFormat="1" ht="20.25" spans="1:12">
      <c r="A1" s="7" t="s">
        <v>1694</v>
      </c>
      <c r="B1" s="7"/>
      <c r="C1" s="7"/>
      <c r="D1" s="7"/>
      <c r="E1" s="7"/>
      <c r="F1" s="7"/>
      <c r="G1" s="7"/>
      <c r="H1" s="7"/>
      <c r="I1" s="7"/>
      <c r="J1" s="7"/>
      <c r="K1" s="7"/>
      <c r="L1" s="28"/>
    </row>
    <row r="2" s="2" customFormat="1" ht="79" customHeight="1" spans="1:12">
      <c r="A2" s="8" t="s">
        <v>1695</v>
      </c>
      <c r="B2" s="8" t="s">
        <v>1696</v>
      </c>
      <c r="C2" s="8" t="s">
        <v>1697</v>
      </c>
      <c r="D2" s="8" t="s">
        <v>1698</v>
      </c>
      <c r="E2" s="8" t="s">
        <v>1699</v>
      </c>
      <c r="F2" s="8" t="s">
        <v>1700</v>
      </c>
      <c r="G2" s="8" t="s">
        <v>1701</v>
      </c>
      <c r="H2" s="9" t="s">
        <v>1700</v>
      </c>
      <c r="I2" s="8" t="s">
        <v>1702</v>
      </c>
      <c r="J2" s="8" t="s">
        <v>1703</v>
      </c>
      <c r="K2" s="8" t="s">
        <v>1704</v>
      </c>
      <c r="L2" s="29" t="s">
        <v>1705</v>
      </c>
    </row>
    <row r="3" s="3" customFormat="1" ht="32" customHeight="1" spans="1:12">
      <c r="A3" s="10" t="s">
        <v>1706</v>
      </c>
      <c r="B3" s="10"/>
      <c r="C3" s="10"/>
      <c r="D3" s="10"/>
      <c r="E3" s="11">
        <f>SUM(E6:E84)</f>
        <v>33592</v>
      </c>
      <c r="F3" s="10">
        <f>SUM(F6:F84)</f>
        <v>355</v>
      </c>
      <c r="G3" s="11">
        <f>SUM(G6:G84)</f>
        <v>1561</v>
      </c>
      <c r="H3" s="10">
        <f>SUM(H6:H84)</f>
        <v>188</v>
      </c>
      <c r="I3" s="11">
        <f>SUM(I6:I84)</f>
        <v>687.45</v>
      </c>
      <c r="J3" s="10"/>
      <c r="K3" s="11"/>
      <c r="L3" s="11">
        <f>SUM(L4,L27,L50,L58,L61,L64,L68,L78,L83)</f>
        <v>634.42</v>
      </c>
    </row>
    <row r="4" s="4" customFormat="1" ht="31" customHeight="1" spans="1:12">
      <c r="A4" s="12" t="s">
        <v>1707</v>
      </c>
      <c r="B4" s="13"/>
      <c r="C4" s="13"/>
      <c r="D4" s="14"/>
      <c r="E4" s="14"/>
      <c r="F4" s="14"/>
      <c r="G4" s="14"/>
      <c r="H4" s="14"/>
      <c r="I4" s="14"/>
      <c r="J4" s="14"/>
      <c r="K4" s="14"/>
      <c r="L4" s="30">
        <f>SUM(L5,L9,L13,L17,L19,L21,L23,L25)</f>
        <v>204.44</v>
      </c>
    </row>
    <row r="5" s="4" customFormat="1" ht="28" customHeight="1" spans="1:12">
      <c r="A5" s="15" t="s">
        <v>1708</v>
      </c>
      <c r="B5" s="16"/>
      <c r="C5" s="13"/>
      <c r="D5" s="13"/>
      <c r="E5" s="13"/>
      <c r="F5" s="13"/>
      <c r="G5" s="13"/>
      <c r="H5" s="13"/>
      <c r="I5" s="31"/>
      <c r="J5" s="32"/>
      <c r="K5" s="31"/>
      <c r="L5" s="4">
        <f>SUM(L6:L8)</f>
        <v>4.69</v>
      </c>
    </row>
    <row r="6" s="1" customFormat="1" ht="36.75" spans="1:15">
      <c r="A6" s="17">
        <v>1</v>
      </c>
      <c r="B6" s="17" t="s">
        <v>42</v>
      </c>
      <c r="C6" s="17" t="s">
        <v>1709</v>
      </c>
      <c r="D6" s="17" t="s">
        <v>1710</v>
      </c>
      <c r="E6" s="17">
        <v>42</v>
      </c>
      <c r="F6" s="17">
        <v>12</v>
      </c>
      <c r="G6" s="17">
        <v>35</v>
      </c>
      <c r="H6" s="18">
        <v>5</v>
      </c>
      <c r="I6" s="17">
        <f t="shared" ref="I6:I8" si="0">(E6*200/10000)+(G6*100/10000)</f>
        <v>1.19</v>
      </c>
      <c r="J6" s="17" t="s">
        <v>1711</v>
      </c>
      <c r="K6" s="17"/>
      <c r="L6" s="33">
        <f>I6</f>
        <v>1.19</v>
      </c>
      <c r="M6" s="34"/>
      <c r="N6" s="4"/>
      <c r="O6" s="34"/>
    </row>
    <row r="7" s="1" customFormat="1" ht="36" spans="1:15">
      <c r="A7" s="17">
        <v>2</v>
      </c>
      <c r="B7" s="17" t="s">
        <v>686</v>
      </c>
      <c r="C7" s="17" t="s">
        <v>1712</v>
      </c>
      <c r="D7" s="17" t="s">
        <v>1713</v>
      </c>
      <c r="E7" s="17">
        <v>240</v>
      </c>
      <c r="F7" s="17">
        <v>4</v>
      </c>
      <c r="G7" s="17">
        <v>420</v>
      </c>
      <c r="H7" s="18">
        <v>60</v>
      </c>
      <c r="I7" s="17">
        <f t="shared" si="0"/>
        <v>9</v>
      </c>
      <c r="J7" s="17" t="s">
        <v>1714</v>
      </c>
      <c r="K7" s="17" t="s">
        <v>1715</v>
      </c>
      <c r="L7" s="33">
        <v>0</v>
      </c>
      <c r="M7" s="34"/>
      <c r="N7" s="4"/>
      <c r="O7" s="34"/>
    </row>
    <row r="8" s="1" customFormat="1" ht="36" spans="1:15">
      <c r="A8" s="17">
        <v>3</v>
      </c>
      <c r="B8" s="17" t="s">
        <v>686</v>
      </c>
      <c r="C8" s="17" t="s">
        <v>1716</v>
      </c>
      <c r="D8" s="17" t="s">
        <v>1717</v>
      </c>
      <c r="E8" s="17">
        <v>0</v>
      </c>
      <c r="F8" s="17">
        <v>0</v>
      </c>
      <c r="G8" s="17">
        <v>350</v>
      </c>
      <c r="H8" s="18">
        <v>50</v>
      </c>
      <c r="I8" s="17">
        <f t="shared" si="0"/>
        <v>3.5</v>
      </c>
      <c r="J8" s="17" t="s">
        <v>1711</v>
      </c>
      <c r="K8" s="17"/>
      <c r="L8" s="33">
        <f>I8</f>
        <v>3.5</v>
      </c>
      <c r="M8" s="34"/>
      <c r="N8" s="4"/>
      <c r="O8" s="34"/>
    </row>
    <row r="9" s="4" customFormat="1" ht="28" customHeight="1" spans="1:12">
      <c r="A9" s="15" t="s">
        <v>1718</v>
      </c>
      <c r="B9" s="16"/>
      <c r="C9" s="13"/>
      <c r="D9" s="13"/>
      <c r="E9" s="13"/>
      <c r="F9" s="13"/>
      <c r="G9" s="13"/>
      <c r="H9" s="13"/>
      <c r="I9" s="31"/>
      <c r="J9" s="32"/>
      <c r="K9" s="31"/>
      <c r="L9" s="4">
        <f>SUM(L10:L12)</f>
        <v>92.8</v>
      </c>
    </row>
    <row r="10" s="1" customFormat="1" ht="36" spans="1:15">
      <c r="A10" s="17">
        <v>4</v>
      </c>
      <c r="B10" s="19" t="s">
        <v>104</v>
      </c>
      <c r="C10" s="17" t="s">
        <v>1719</v>
      </c>
      <c r="D10" s="17" t="s">
        <v>1720</v>
      </c>
      <c r="E10" s="17">
        <v>480</v>
      </c>
      <c r="F10" s="17">
        <v>4</v>
      </c>
      <c r="G10" s="17">
        <v>0</v>
      </c>
      <c r="H10" s="18">
        <v>0</v>
      </c>
      <c r="I10" s="17">
        <f t="shared" ref="I10:I12" si="1">(E10*200/10000)+(G10*100/10000)</f>
        <v>9.6</v>
      </c>
      <c r="J10" s="17" t="s">
        <v>1711</v>
      </c>
      <c r="K10" s="17"/>
      <c r="L10" s="33">
        <f>I10</f>
        <v>9.6</v>
      </c>
      <c r="M10" s="34"/>
      <c r="N10" s="4"/>
      <c r="O10" s="34"/>
    </row>
    <row r="11" s="1" customFormat="1" ht="36.75" spans="1:15">
      <c r="A11" s="17">
        <v>5</v>
      </c>
      <c r="B11" s="20" t="s">
        <v>61</v>
      </c>
      <c r="C11" s="20" t="s">
        <v>1721</v>
      </c>
      <c r="D11" s="20" t="s">
        <v>1722</v>
      </c>
      <c r="E11" s="20">
        <v>3200</v>
      </c>
      <c r="F11" s="20">
        <v>20</v>
      </c>
      <c r="G11" s="20">
        <v>0</v>
      </c>
      <c r="H11" s="21">
        <v>0</v>
      </c>
      <c r="I11" s="17">
        <f t="shared" si="1"/>
        <v>64</v>
      </c>
      <c r="J11" s="17" t="s">
        <v>1711</v>
      </c>
      <c r="K11" s="17"/>
      <c r="L11" s="33">
        <f>I11</f>
        <v>64</v>
      </c>
      <c r="M11" s="34"/>
      <c r="N11" s="4"/>
      <c r="O11" s="34"/>
    </row>
    <row r="12" s="1" customFormat="1" ht="36.75" spans="1:15">
      <c r="A12" s="17">
        <v>6</v>
      </c>
      <c r="B12" s="20" t="s">
        <v>42</v>
      </c>
      <c r="C12" s="20" t="s">
        <v>1723</v>
      </c>
      <c r="D12" s="20" t="s">
        <v>1724</v>
      </c>
      <c r="E12" s="20">
        <v>960</v>
      </c>
      <c r="F12" s="20">
        <v>16</v>
      </c>
      <c r="G12" s="20">
        <v>0</v>
      </c>
      <c r="H12" s="21">
        <v>0</v>
      </c>
      <c r="I12" s="17">
        <f t="shared" si="1"/>
        <v>19.2</v>
      </c>
      <c r="J12" s="17" t="s">
        <v>1711</v>
      </c>
      <c r="K12" s="17"/>
      <c r="L12" s="33">
        <f>I12</f>
        <v>19.2</v>
      </c>
      <c r="M12" s="34"/>
      <c r="N12" s="4"/>
      <c r="O12" s="34"/>
    </row>
    <row r="13" s="4" customFormat="1" ht="28" customHeight="1" spans="1:12">
      <c r="A13" s="15" t="s">
        <v>1725</v>
      </c>
      <c r="B13" s="16"/>
      <c r="C13" s="13"/>
      <c r="D13" s="13"/>
      <c r="E13" s="13"/>
      <c r="F13" s="13"/>
      <c r="G13" s="13"/>
      <c r="H13" s="13"/>
      <c r="I13" s="31"/>
      <c r="J13" s="32"/>
      <c r="K13" s="31"/>
      <c r="L13" s="4">
        <f>SUM(L14:L16)</f>
        <v>31.6</v>
      </c>
    </row>
    <row r="14" s="1" customFormat="1" ht="36" spans="1:15">
      <c r="A14" s="17">
        <v>7</v>
      </c>
      <c r="B14" s="17" t="s">
        <v>104</v>
      </c>
      <c r="C14" s="17" t="s">
        <v>1726</v>
      </c>
      <c r="D14" s="17" t="s">
        <v>1727</v>
      </c>
      <c r="E14" s="17">
        <v>1440</v>
      </c>
      <c r="F14" s="17">
        <v>12</v>
      </c>
      <c r="G14" s="17">
        <v>0</v>
      </c>
      <c r="H14" s="18">
        <v>0</v>
      </c>
      <c r="I14" s="17">
        <f>(E14*200/10000)+(G14*100/10000)</f>
        <v>28.8</v>
      </c>
      <c r="J14" s="17" t="s">
        <v>1711</v>
      </c>
      <c r="K14" s="17"/>
      <c r="L14" s="33">
        <f>I14</f>
        <v>28.8</v>
      </c>
      <c r="M14" s="34"/>
      <c r="N14" s="4"/>
      <c r="O14" s="34"/>
    </row>
    <row r="15" s="1" customFormat="1" ht="36" spans="1:15">
      <c r="A15" s="17">
        <v>8</v>
      </c>
      <c r="B15" s="17" t="s">
        <v>686</v>
      </c>
      <c r="C15" s="17" t="s">
        <v>1728</v>
      </c>
      <c r="D15" s="17" t="s">
        <v>1729</v>
      </c>
      <c r="E15" s="17">
        <v>360</v>
      </c>
      <c r="F15" s="17">
        <v>3</v>
      </c>
      <c r="G15" s="17">
        <v>0</v>
      </c>
      <c r="H15" s="18">
        <v>0</v>
      </c>
      <c r="I15" s="17">
        <f>(E15*200/10000)+(G15*100/10000)</f>
        <v>7.2</v>
      </c>
      <c r="J15" s="17" t="s">
        <v>1714</v>
      </c>
      <c r="K15" s="17" t="s">
        <v>1715</v>
      </c>
      <c r="L15" s="33">
        <v>0</v>
      </c>
      <c r="M15" s="34"/>
      <c r="N15" s="4"/>
      <c r="O15" s="34"/>
    </row>
    <row r="16" s="1" customFormat="1" ht="36" spans="1:15">
      <c r="A16" s="17">
        <v>9</v>
      </c>
      <c r="B16" s="17" t="s">
        <v>686</v>
      </c>
      <c r="C16" s="17" t="s">
        <v>1730</v>
      </c>
      <c r="D16" s="17" t="s">
        <v>1731</v>
      </c>
      <c r="E16" s="17">
        <v>0</v>
      </c>
      <c r="F16" s="17">
        <v>0</v>
      </c>
      <c r="G16" s="17">
        <v>280</v>
      </c>
      <c r="H16" s="18">
        <v>7</v>
      </c>
      <c r="I16" s="17">
        <f>(E16*200/10000)+(G16*100/10000)</f>
        <v>2.8</v>
      </c>
      <c r="J16" s="17" t="s">
        <v>1711</v>
      </c>
      <c r="K16" s="17"/>
      <c r="L16" s="33">
        <f>I16</f>
        <v>2.8</v>
      </c>
      <c r="M16" s="34"/>
      <c r="N16" s="4"/>
      <c r="O16" s="34"/>
    </row>
    <row r="17" s="4" customFormat="1" ht="28" customHeight="1" spans="1:12">
      <c r="A17" s="15" t="s">
        <v>1732</v>
      </c>
      <c r="B17" s="16"/>
      <c r="C17" s="13"/>
      <c r="D17" s="13"/>
      <c r="E17" s="13"/>
      <c r="F17" s="13"/>
      <c r="G17" s="13"/>
      <c r="H17" s="13"/>
      <c r="I17" s="31"/>
      <c r="J17" s="32"/>
      <c r="K17" s="31"/>
      <c r="L17" s="4">
        <f>SUM(L18)</f>
        <v>28.8</v>
      </c>
    </row>
    <row r="18" s="5" customFormat="1" ht="36" spans="1:15">
      <c r="A18" s="17">
        <v>10</v>
      </c>
      <c r="B18" s="17" t="s">
        <v>42</v>
      </c>
      <c r="C18" s="17" t="s">
        <v>1733</v>
      </c>
      <c r="D18" s="17" t="s">
        <v>1734</v>
      </c>
      <c r="E18" s="17">
        <v>1440</v>
      </c>
      <c r="F18" s="17">
        <v>26</v>
      </c>
      <c r="G18" s="17">
        <v>0</v>
      </c>
      <c r="H18" s="18">
        <v>0</v>
      </c>
      <c r="I18" s="17">
        <f>(E18*200/10000)+(G18*100/10000)</f>
        <v>28.8</v>
      </c>
      <c r="J18" s="17" t="s">
        <v>1711</v>
      </c>
      <c r="K18" s="17"/>
      <c r="L18" s="33">
        <f>I18</f>
        <v>28.8</v>
      </c>
      <c r="M18" s="35"/>
      <c r="N18" s="36"/>
      <c r="O18" s="35"/>
    </row>
    <row r="19" s="4" customFormat="1" ht="28" customHeight="1" spans="1:12">
      <c r="A19" s="15" t="s">
        <v>1735</v>
      </c>
      <c r="B19" s="16"/>
      <c r="C19" s="13"/>
      <c r="D19" s="13"/>
      <c r="E19" s="13"/>
      <c r="F19" s="13"/>
      <c r="G19" s="13"/>
      <c r="H19" s="13"/>
      <c r="I19" s="31"/>
      <c r="J19" s="32"/>
      <c r="K19" s="31"/>
      <c r="L19" s="4">
        <f>SUM(L20)</f>
        <v>2.54</v>
      </c>
    </row>
    <row r="20" s="5" customFormat="1" ht="36" spans="1:15">
      <c r="A20" s="17">
        <v>11</v>
      </c>
      <c r="B20" s="19" t="s">
        <v>104</v>
      </c>
      <c r="C20" s="17" t="s">
        <v>1736</v>
      </c>
      <c r="D20" s="17" t="s">
        <v>1737</v>
      </c>
      <c r="E20" s="17">
        <v>120</v>
      </c>
      <c r="F20" s="17">
        <v>2</v>
      </c>
      <c r="G20" s="17">
        <v>14</v>
      </c>
      <c r="H20" s="18">
        <v>2</v>
      </c>
      <c r="I20" s="17">
        <f>(E20*200/10000)+(G20*100/10000)</f>
        <v>2.54</v>
      </c>
      <c r="J20" s="17" t="s">
        <v>1711</v>
      </c>
      <c r="K20" s="17"/>
      <c r="L20" s="33">
        <f>I20</f>
        <v>2.54</v>
      </c>
      <c r="M20" s="35"/>
      <c r="N20" s="36"/>
      <c r="O20" s="35"/>
    </row>
    <row r="21" s="4" customFormat="1" ht="28" customHeight="1" spans="1:12">
      <c r="A21" s="15" t="s">
        <v>1738</v>
      </c>
      <c r="B21" s="16"/>
      <c r="C21" s="13"/>
      <c r="D21" s="13"/>
      <c r="E21" s="13"/>
      <c r="F21" s="13"/>
      <c r="G21" s="13"/>
      <c r="H21" s="13"/>
      <c r="I21" s="31"/>
      <c r="J21" s="32"/>
      <c r="K21" s="31"/>
      <c r="L21" s="4">
        <f>L22</f>
        <v>28.8</v>
      </c>
    </row>
    <row r="22" s="5" customFormat="1" ht="24.75" spans="1:15">
      <c r="A22" s="17">
        <v>12</v>
      </c>
      <c r="B22" s="17" t="s">
        <v>138</v>
      </c>
      <c r="C22" s="17" t="s">
        <v>1739</v>
      </c>
      <c r="D22" s="17" t="s">
        <v>1740</v>
      </c>
      <c r="E22" s="17">
        <v>1440</v>
      </c>
      <c r="F22" s="17">
        <v>12</v>
      </c>
      <c r="G22" s="17">
        <v>0</v>
      </c>
      <c r="H22" s="18">
        <v>0</v>
      </c>
      <c r="I22" s="17">
        <f>(E22*200/10000)+(G22*100/10000)</f>
        <v>28.8</v>
      </c>
      <c r="J22" s="17" t="s">
        <v>1711</v>
      </c>
      <c r="K22" s="17"/>
      <c r="L22" s="33">
        <f>I22</f>
        <v>28.8</v>
      </c>
      <c r="M22" s="35"/>
      <c r="N22" s="36"/>
      <c r="O22" s="35"/>
    </row>
    <row r="23" s="4" customFormat="1" ht="28" customHeight="1" spans="1:12">
      <c r="A23" s="15" t="s">
        <v>1741</v>
      </c>
      <c r="B23" s="16"/>
      <c r="C23" s="13"/>
      <c r="D23" s="13"/>
      <c r="E23" s="13"/>
      <c r="F23" s="13"/>
      <c r="G23" s="13"/>
      <c r="H23" s="13"/>
      <c r="I23" s="31"/>
      <c r="J23" s="32"/>
      <c r="K23" s="31"/>
      <c r="L23" s="4">
        <f>L24</f>
        <v>14.4</v>
      </c>
    </row>
    <row r="24" s="5" customFormat="1" ht="36.75" spans="1:15">
      <c r="A24" s="17">
        <v>13</v>
      </c>
      <c r="B24" s="17" t="s">
        <v>42</v>
      </c>
      <c r="C24" s="17" t="s">
        <v>1742</v>
      </c>
      <c r="D24" s="17" t="s">
        <v>1743</v>
      </c>
      <c r="E24" s="17">
        <v>720</v>
      </c>
      <c r="F24" s="17">
        <v>15</v>
      </c>
      <c r="G24" s="17">
        <v>0</v>
      </c>
      <c r="H24" s="18">
        <v>0</v>
      </c>
      <c r="I24" s="17">
        <f>(E24*200/10000)+(G24*100/10000)</f>
        <v>14.4</v>
      </c>
      <c r="J24" s="17" t="s">
        <v>1711</v>
      </c>
      <c r="K24" s="17"/>
      <c r="L24" s="33">
        <f>I24</f>
        <v>14.4</v>
      </c>
      <c r="M24" s="35"/>
      <c r="N24" s="36"/>
      <c r="O24" s="35"/>
    </row>
    <row r="25" s="4" customFormat="1" ht="28" customHeight="1" spans="1:12">
      <c r="A25" s="15" t="s">
        <v>1744</v>
      </c>
      <c r="B25" s="16"/>
      <c r="C25" s="13"/>
      <c r="D25" s="13"/>
      <c r="E25" s="13"/>
      <c r="F25" s="13"/>
      <c r="G25" s="13"/>
      <c r="H25" s="13"/>
      <c r="I25" s="31"/>
      <c r="J25" s="32"/>
      <c r="K25" s="31"/>
      <c r="L25" s="4">
        <f>L26</f>
        <v>0.81</v>
      </c>
    </row>
    <row r="26" s="5" customFormat="1" ht="36" spans="1:15">
      <c r="A26" s="17">
        <v>14</v>
      </c>
      <c r="B26" s="17" t="s">
        <v>264</v>
      </c>
      <c r="C26" s="17" t="s">
        <v>1745</v>
      </c>
      <c r="D26" s="17" t="s">
        <v>1746</v>
      </c>
      <c r="E26" s="17">
        <v>30</v>
      </c>
      <c r="F26" s="17">
        <v>1</v>
      </c>
      <c r="G26" s="17">
        <v>21</v>
      </c>
      <c r="H26" s="18">
        <v>3</v>
      </c>
      <c r="I26" s="17">
        <f>(E26*200/10000)+(G26*100/10000)</f>
        <v>0.81</v>
      </c>
      <c r="J26" s="17" t="s">
        <v>1711</v>
      </c>
      <c r="K26" s="17"/>
      <c r="L26" s="33">
        <f>I26</f>
        <v>0.81</v>
      </c>
      <c r="M26" s="35"/>
      <c r="N26" s="36"/>
      <c r="O26" s="35"/>
    </row>
    <row r="27" s="4" customFormat="1" ht="31" customHeight="1" spans="1:12">
      <c r="A27" s="12" t="s">
        <v>1747</v>
      </c>
      <c r="B27" s="13"/>
      <c r="C27" s="13"/>
      <c r="D27" s="14"/>
      <c r="E27" s="14"/>
      <c r="F27" s="14"/>
      <c r="G27" s="14"/>
      <c r="H27" s="14"/>
      <c r="I27" s="14"/>
      <c r="J27" s="14"/>
      <c r="K27" s="14"/>
      <c r="L27" s="37">
        <f>SUM(L28,L30,L32,L34,L40,L42,L48)</f>
        <v>210.86</v>
      </c>
    </row>
    <row r="28" s="4" customFormat="1" ht="28" customHeight="1" spans="1:12">
      <c r="A28" s="15" t="s">
        <v>1748</v>
      </c>
      <c r="B28" s="16"/>
      <c r="C28" s="13"/>
      <c r="D28" s="13"/>
      <c r="E28" s="13"/>
      <c r="F28" s="13"/>
      <c r="G28" s="13"/>
      <c r="H28" s="13"/>
      <c r="I28" s="31"/>
      <c r="J28" s="32"/>
      <c r="K28" s="31"/>
      <c r="L28" s="4">
        <f>L29</f>
        <v>86.4</v>
      </c>
    </row>
    <row r="29" s="5" customFormat="1" ht="36" spans="1:15">
      <c r="A29" s="17">
        <v>15</v>
      </c>
      <c r="B29" s="17" t="s">
        <v>1749</v>
      </c>
      <c r="C29" s="17" t="s">
        <v>1750</v>
      </c>
      <c r="D29" s="17" t="s">
        <v>1751</v>
      </c>
      <c r="E29" s="17">
        <v>4320</v>
      </c>
      <c r="F29" s="17">
        <v>18</v>
      </c>
      <c r="G29" s="17">
        <v>0</v>
      </c>
      <c r="H29" s="18">
        <v>0</v>
      </c>
      <c r="I29" s="17">
        <f>(E29*200/10000)+(G29*100/10000)</f>
        <v>86.4</v>
      </c>
      <c r="J29" s="17" t="s">
        <v>1711</v>
      </c>
      <c r="K29" s="17"/>
      <c r="L29" s="33">
        <f>I29</f>
        <v>86.4</v>
      </c>
      <c r="M29" s="35"/>
      <c r="N29" s="36"/>
      <c r="O29" s="35"/>
    </row>
    <row r="30" s="4" customFormat="1" ht="28" customHeight="1" spans="1:12">
      <c r="A30" s="15" t="s">
        <v>1752</v>
      </c>
      <c r="B30" s="16"/>
      <c r="C30" s="13"/>
      <c r="D30" s="13"/>
      <c r="E30" s="13"/>
      <c r="F30" s="13"/>
      <c r="G30" s="13"/>
      <c r="H30" s="13"/>
      <c r="I30" s="31"/>
      <c r="J30" s="32"/>
      <c r="K30" s="31"/>
      <c r="L30" s="4">
        <f>L31</f>
        <v>40</v>
      </c>
    </row>
    <row r="31" s="5" customFormat="1" ht="36" spans="1:15">
      <c r="A31" s="17">
        <v>16</v>
      </c>
      <c r="B31" s="17" t="s">
        <v>104</v>
      </c>
      <c r="C31" s="17" t="s">
        <v>1753</v>
      </c>
      <c r="D31" s="17" t="s">
        <v>1754</v>
      </c>
      <c r="E31" s="22">
        <v>2000</v>
      </c>
      <c r="F31" s="22">
        <v>8</v>
      </c>
      <c r="G31" s="22">
        <v>0</v>
      </c>
      <c r="H31" s="23">
        <v>0</v>
      </c>
      <c r="I31" s="17">
        <f>(E31*200/10000)+(G31*100/10000)</f>
        <v>40</v>
      </c>
      <c r="J31" s="17" t="s">
        <v>1711</v>
      </c>
      <c r="K31" s="17"/>
      <c r="L31" s="33">
        <f>I31</f>
        <v>40</v>
      </c>
      <c r="M31" s="35"/>
      <c r="N31" s="36"/>
      <c r="O31" s="35"/>
    </row>
    <row r="32" s="4" customFormat="1" ht="28" customHeight="1" spans="1:12">
      <c r="A32" s="15" t="s">
        <v>1755</v>
      </c>
      <c r="B32" s="16"/>
      <c r="C32" s="13"/>
      <c r="D32" s="13"/>
      <c r="E32" s="13"/>
      <c r="F32" s="13"/>
      <c r="G32" s="13"/>
      <c r="H32" s="13"/>
      <c r="I32" s="31"/>
      <c r="J32" s="32"/>
      <c r="K32" s="31"/>
      <c r="L32" s="4">
        <f>L33</f>
        <v>5.88</v>
      </c>
    </row>
    <row r="33" s="5" customFormat="1" ht="37.5" spans="1:15">
      <c r="A33" s="17">
        <v>17</v>
      </c>
      <c r="B33" s="19" t="s">
        <v>1756</v>
      </c>
      <c r="C33" s="19" t="s">
        <v>1757</v>
      </c>
      <c r="D33" s="19" t="s">
        <v>1758</v>
      </c>
      <c r="E33" s="17">
        <v>280</v>
      </c>
      <c r="F33" s="17">
        <v>3</v>
      </c>
      <c r="G33" s="17">
        <v>28</v>
      </c>
      <c r="H33" s="18">
        <v>3</v>
      </c>
      <c r="I33" s="17">
        <f>(E33*200/10000)+(G33*100/10000)</f>
        <v>5.88</v>
      </c>
      <c r="J33" s="17" t="s">
        <v>1711</v>
      </c>
      <c r="K33" s="17"/>
      <c r="L33" s="33">
        <f>I33</f>
        <v>5.88</v>
      </c>
      <c r="M33" s="35"/>
      <c r="N33" s="36"/>
      <c r="O33" s="35"/>
    </row>
    <row r="34" s="4" customFormat="1" ht="28" customHeight="1" spans="1:12">
      <c r="A34" s="15" t="s">
        <v>1759</v>
      </c>
      <c r="B34" s="16"/>
      <c r="C34" s="13"/>
      <c r="D34" s="13"/>
      <c r="E34" s="13"/>
      <c r="F34" s="13"/>
      <c r="G34" s="13"/>
      <c r="H34" s="13"/>
      <c r="I34" s="31"/>
      <c r="J34" s="32"/>
      <c r="K34" s="31"/>
      <c r="L34" s="4">
        <f>SUM(L35:L39)</f>
        <v>27.1</v>
      </c>
    </row>
    <row r="35" s="5" customFormat="1" ht="24.75" spans="1:15">
      <c r="A35" s="17">
        <v>18</v>
      </c>
      <c r="B35" s="24" t="s">
        <v>104</v>
      </c>
      <c r="C35" s="17" t="s">
        <v>1760</v>
      </c>
      <c r="D35" s="17" t="s">
        <v>1761</v>
      </c>
      <c r="E35" s="17">
        <v>600</v>
      </c>
      <c r="F35" s="17">
        <v>5</v>
      </c>
      <c r="G35" s="17">
        <v>0</v>
      </c>
      <c r="H35" s="18">
        <v>0</v>
      </c>
      <c r="I35" s="17">
        <f>(E35*200/10000)+(G35*100/10000)</f>
        <v>12</v>
      </c>
      <c r="J35" s="17" t="s">
        <v>1711</v>
      </c>
      <c r="K35" s="17"/>
      <c r="L35" s="33">
        <f>I35</f>
        <v>12</v>
      </c>
      <c r="M35" s="35"/>
      <c r="N35" s="36"/>
      <c r="O35" s="35"/>
    </row>
    <row r="36" s="5" customFormat="1" ht="24.75" spans="1:15">
      <c r="A36" s="17">
        <v>19</v>
      </c>
      <c r="B36" s="25"/>
      <c r="C36" s="17" t="s">
        <v>1762</v>
      </c>
      <c r="D36" s="17" t="s">
        <v>1763</v>
      </c>
      <c r="E36" s="17">
        <v>600</v>
      </c>
      <c r="F36" s="17">
        <v>5</v>
      </c>
      <c r="G36" s="17">
        <v>0</v>
      </c>
      <c r="H36" s="18">
        <v>0</v>
      </c>
      <c r="I36" s="17">
        <f>(E36*200/10000)+(G36*100/10000)</f>
        <v>12</v>
      </c>
      <c r="J36" s="17" t="s">
        <v>1711</v>
      </c>
      <c r="K36" s="17"/>
      <c r="L36" s="33">
        <f>I36</f>
        <v>12</v>
      </c>
      <c r="M36" s="35"/>
      <c r="N36" s="36"/>
      <c r="O36" s="35"/>
    </row>
    <row r="37" s="5" customFormat="1" ht="36" spans="1:15">
      <c r="A37" s="17">
        <v>20</v>
      </c>
      <c r="B37" s="25"/>
      <c r="C37" s="17" t="s">
        <v>1764</v>
      </c>
      <c r="D37" s="17" t="s">
        <v>1765</v>
      </c>
      <c r="E37" s="17">
        <v>0</v>
      </c>
      <c r="F37" s="17">
        <v>0</v>
      </c>
      <c r="G37" s="17">
        <v>42</v>
      </c>
      <c r="H37" s="18">
        <v>6</v>
      </c>
      <c r="I37" s="17">
        <f>(E37*200/10000)+(G37*100/10000)</f>
        <v>0.42</v>
      </c>
      <c r="J37" s="17" t="s">
        <v>1711</v>
      </c>
      <c r="K37" s="17"/>
      <c r="L37" s="33">
        <f>I37</f>
        <v>0.42</v>
      </c>
      <c r="M37" s="35"/>
      <c r="N37" s="36"/>
      <c r="O37" s="35"/>
    </row>
    <row r="38" s="5" customFormat="1" ht="24.75" spans="1:15">
      <c r="A38" s="17">
        <v>21</v>
      </c>
      <c r="B38" s="26"/>
      <c r="C38" s="17" t="s">
        <v>1766</v>
      </c>
      <c r="D38" s="17" t="s">
        <v>1767</v>
      </c>
      <c r="E38" s="17">
        <v>120</v>
      </c>
      <c r="F38" s="17">
        <v>1</v>
      </c>
      <c r="G38" s="17">
        <v>28</v>
      </c>
      <c r="H38" s="18">
        <v>4</v>
      </c>
      <c r="I38" s="17">
        <f>(E38*200/10000)+(G38*100/10000)</f>
        <v>2.68</v>
      </c>
      <c r="J38" s="17" t="s">
        <v>1711</v>
      </c>
      <c r="K38" s="17"/>
      <c r="L38" s="33">
        <f>I38</f>
        <v>2.68</v>
      </c>
      <c r="M38" s="35"/>
      <c r="N38" s="36"/>
      <c r="O38" s="35"/>
    </row>
    <row r="39" s="5" customFormat="1" ht="36.75" spans="1:15">
      <c r="A39" s="17">
        <v>22</v>
      </c>
      <c r="B39" s="17" t="s">
        <v>1338</v>
      </c>
      <c r="C39" s="17" t="s">
        <v>1768</v>
      </c>
      <c r="D39" s="17" t="s">
        <v>1769</v>
      </c>
      <c r="E39" s="17">
        <v>720</v>
      </c>
      <c r="F39" s="17">
        <v>6</v>
      </c>
      <c r="G39" s="17">
        <v>7</v>
      </c>
      <c r="H39" s="18">
        <v>1</v>
      </c>
      <c r="I39" s="17">
        <f>(E39*200/10000)+(G39*100/10000)</f>
        <v>14.47</v>
      </c>
      <c r="J39" s="17" t="s">
        <v>1714</v>
      </c>
      <c r="K39" s="17" t="s">
        <v>1770</v>
      </c>
      <c r="L39" s="33">
        <v>0</v>
      </c>
      <c r="M39" s="35"/>
      <c r="N39" s="36"/>
      <c r="O39" s="35"/>
    </row>
    <row r="40" s="4" customFormat="1" ht="28" customHeight="1" spans="1:12">
      <c r="A40" s="15" t="s">
        <v>1771</v>
      </c>
      <c r="B40" s="16"/>
      <c r="C40" s="13"/>
      <c r="D40" s="13"/>
      <c r="E40" s="13"/>
      <c r="F40" s="13"/>
      <c r="G40" s="13"/>
      <c r="H40" s="13"/>
      <c r="I40" s="31"/>
      <c r="J40" s="32"/>
      <c r="K40" s="31"/>
      <c r="L40" s="4">
        <f>SUM(L41)</f>
        <v>28.8</v>
      </c>
    </row>
    <row r="41" s="5" customFormat="1" ht="24" spans="1:15">
      <c r="A41" s="17">
        <v>23</v>
      </c>
      <c r="B41" s="17" t="s">
        <v>1772</v>
      </c>
      <c r="C41" s="17" t="s">
        <v>1773</v>
      </c>
      <c r="D41" s="17" t="s">
        <v>1774</v>
      </c>
      <c r="E41" s="17">
        <v>1440</v>
      </c>
      <c r="F41" s="17">
        <v>12</v>
      </c>
      <c r="G41" s="17">
        <v>0</v>
      </c>
      <c r="H41" s="18">
        <v>0</v>
      </c>
      <c r="I41" s="17">
        <f>(E41*200/10000)+(G41*100/10000)</f>
        <v>28.8</v>
      </c>
      <c r="J41" s="17" t="s">
        <v>1711</v>
      </c>
      <c r="K41" s="17"/>
      <c r="L41" s="33">
        <f>I41</f>
        <v>28.8</v>
      </c>
      <c r="M41" s="35"/>
      <c r="N41" s="36"/>
      <c r="O41" s="35"/>
    </row>
    <row r="42" s="4" customFormat="1" ht="28" customHeight="1" spans="1:12">
      <c r="A42" s="15" t="s">
        <v>1775</v>
      </c>
      <c r="B42" s="16"/>
      <c r="C42" s="13"/>
      <c r="D42" s="13"/>
      <c r="E42" s="13"/>
      <c r="F42" s="13"/>
      <c r="G42" s="13"/>
      <c r="H42" s="13"/>
      <c r="I42" s="31"/>
      <c r="J42" s="32"/>
      <c r="K42" s="31"/>
      <c r="L42" s="4">
        <f>SUM(L43:L47)</f>
        <v>14.61</v>
      </c>
    </row>
    <row r="43" s="5" customFormat="1" ht="36" spans="1:15">
      <c r="A43" s="17">
        <v>24</v>
      </c>
      <c r="B43" s="19" t="s">
        <v>1521</v>
      </c>
      <c r="C43" s="17" t="s">
        <v>1776</v>
      </c>
      <c r="D43" s="17" t="s">
        <v>1777</v>
      </c>
      <c r="E43" s="17">
        <v>540</v>
      </c>
      <c r="F43" s="17">
        <v>6</v>
      </c>
      <c r="G43" s="17">
        <v>0</v>
      </c>
      <c r="H43" s="18">
        <v>0</v>
      </c>
      <c r="I43" s="17">
        <f>(E43*200/10000)+(G43*100/10000)</f>
        <v>10.8</v>
      </c>
      <c r="J43" s="17" t="s">
        <v>1711</v>
      </c>
      <c r="K43" s="17"/>
      <c r="L43" s="33">
        <f>I43</f>
        <v>10.8</v>
      </c>
      <c r="M43" s="35"/>
      <c r="N43" s="36"/>
      <c r="O43" s="35"/>
    </row>
    <row r="44" s="5" customFormat="1" ht="36" spans="1:15">
      <c r="A44" s="17">
        <v>25</v>
      </c>
      <c r="B44" s="19" t="s">
        <v>1521</v>
      </c>
      <c r="C44" s="17" t="s">
        <v>1778</v>
      </c>
      <c r="D44" s="17" t="s">
        <v>1779</v>
      </c>
      <c r="E44" s="17">
        <v>180</v>
      </c>
      <c r="F44" s="17">
        <v>2</v>
      </c>
      <c r="G44" s="17">
        <v>21</v>
      </c>
      <c r="H44" s="18">
        <v>3</v>
      </c>
      <c r="I44" s="17">
        <f>(E44*200/10000)+(G44*100/10000)</f>
        <v>3.81</v>
      </c>
      <c r="J44" s="17" t="s">
        <v>1711</v>
      </c>
      <c r="K44" s="17"/>
      <c r="L44" s="33">
        <f>I44</f>
        <v>3.81</v>
      </c>
      <c r="M44" s="35"/>
      <c r="N44" s="36"/>
      <c r="O44" s="35"/>
    </row>
    <row r="45" s="5" customFormat="1" ht="36.75" spans="1:15">
      <c r="A45" s="17">
        <v>26</v>
      </c>
      <c r="B45" s="19" t="s">
        <v>1521</v>
      </c>
      <c r="C45" s="17" t="s">
        <v>1780</v>
      </c>
      <c r="D45" s="17" t="s">
        <v>1781</v>
      </c>
      <c r="E45" s="17">
        <v>0</v>
      </c>
      <c r="F45" s="17">
        <v>0</v>
      </c>
      <c r="G45" s="17">
        <v>84</v>
      </c>
      <c r="H45" s="18">
        <v>12</v>
      </c>
      <c r="I45" s="17">
        <f>(E45*200/10000)+(G45*100/10000)</f>
        <v>0.84</v>
      </c>
      <c r="J45" s="17" t="s">
        <v>1714</v>
      </c>
      <c r="K45" s="17" t="s">
        <v>1782</v>
      </c>
      <c r="L45" s="33">
        <v>0</v>
      </c>
      <c r="M45" s="35"/>
      <c r="N45" s="36"/>
      <c r="O45" s="35"/>
    </row>
    <row r="46" s="5" customFormat="1" ht="36" spans="1:15">
      <c r="A46" s="17">
        <v>27</v>
      </c>
      <c r="B46" s="19" t="s">
        <v>1521</v>
      </c>
      <c r="C46" s="17" t="s">
        <v>1783</v>
      </c>
      <c r="D46" s="17" t="s">
        <v>1784</v>
      </c>
      <c r="E46" s="17">
        <v>0</v>
      </c>
      <c r="F46" s="17">
        <v>0</v>
      </c>
      <c r="G46" s="17">
        <v>35</v>
      </c>
      <c r="H46" s="18">
        <v>5</v>
      </c>
      <c r="I46" s="17">
        <f>(E46*200/10000)+(G46*100/10000)</f>
        <v>0.35</v>
      </c>
      <c r="J46" s="17" t="s">
        <v>1714</v>
      </c>
      <c r="K46" s="17" t="s">
        <v>1785</v>
      </c>
      <c r="L46" s="33">
        <v>0</v>
      </c>
      <c r="M46" s="35"/>
      <c r="N46" s="36"/>
      <c r="O46" s="35"/>
    </row>
    <row r="47" s="5" customFormat="1" ht="36.75" spans="1:15">
      <c r="A47" s="17">
        <v>28</v>
      </c>
      <c r="B47" s="19" t="s">
        <v>1521</v>
      </c>
      <c r="C47" s="17" t="s">
        <v>1786</v>
      </c>
      <c r="D47" s="17" t="s">
        <v>1787</v>
      </c>
      <c r="E47" s="17">
        <v>0</v>
      </c>
      <c r="F47" s="17">
        <v>0</v>
      </c>
      <c r="G47" s="17">
        <v>70</v>
      </c>
      <c r="H47" s="18">
        <v>10</v>
      </c>
      <c r="I47" s="17">
        <f>(E47*200/10000)+(G47*100/10000)</f>
        <v>0.7</v>
      </c>
      <c r="J47" s="17" t="s">
        <v>1714</v>
      </c>
      <c r="K47" s="17" t="s">
        <v>1788</v>
      </c>
      <c r="L47" s="33">
        <v>0</v>
      </c>
      <c r="M47" s="35"/>
      <c r="N47" s="36"/>
      <c r="O47" s="35"/>
    </row>
    <row r="48" s="4" customFormat="1" ht="28" customHeight="1" spans="1:12">
      <c r="A48" s="15" t="s">
        <v>1789</v>
      </c>
      <c r="B48" s="16"/>
      <c r="C48" s="13"/>
      <c r="D48" s="13"/>
      <c r="E48" s="13"/>
      <c r="F48" s="13"/>
      <c r="G48" s="13"/>
      <c r="H48" s="13"/>
      <c r="I48" s="31"/>
      <c r="J48" s="32"/>
      <c r="K48" s="31"/>
      <c r="L48" s="4">
        <f>SUM(L49)</f>
        <v>8.07</v>
      </c>
    </row>
    <row r="49" s="5" customFormat="1" ht="24" spans="1:15">
      <c r="A49" s="17">
        <v>29</v>
      </c>
      <c r="B49" s="19" t="s">
        <v>1685</v>
      </c>
      <c r="C49" s="17" t="s">
        <v>1790</v>
      </c>
      <c r="D49" s="17" t="s">
        <v>1791</v>
      </c>
      <c r="E49" s="17">
        <v>400</v>
      </c>
      <c r="F49" s="17">
        <v>5</v>
      </c>
      <c r="G49" s="17">
        <v>7</v>
      </c>
      <c r="H49" s="17">
        <v>1</v>
      </c>
      <c r="I49" s="17">
        <f>(E49*200/10000)+(G49*100/10000)</f>
        <v>8.07</v>
      </c>
      <c r="J49" s="17" t="s">
        <v>1711</v>
      </c>
      <c r="K49" s="17"/>
      <c r="L49" s="33">
        <f>I49</f>
        <v>8.07</v>
      </c>
      <c r="M49" s="35"/>
      <c r="N49" s="36"/>
      <c r="O49" s="35"/>
    </row>
    <row r="50" s="4" customFormat="1" ht="31" customHeight="1" spans="1:12">
      <c r="A50" s="12" t="s">
        <v>1792</v>
      </c>
      <c r="B50" s="13"/>
      <c r="C50" s="13"/>
      <c r="D50" s="14"/>
      <c r="E50" s="14"/>
      <c r="F50" s="14"/>
      <c r="G50" s="14"/>
      <c r="H50" s="14"/>
      <c r="I50" s="14"/>
      <c r="J50" s="14"/>
      <c r="K50" s="14"/>
      <c r="L50" s="37">
        <f>SUM(L51,L53,L56)</f>
        <v>69.36</v>
      </c>
    </row>
    <row r="51" s="4" customFormat="1" ht="28" customHeight="1" spans="1:12">
      <c r="A51" s="15" t="s">
        <v>1793</v>
      </c>
      <c r="B51" s="16"/>
      <c r="C51" s="13"/>
      <c r="D51" s="13"/>
      <c r="E51" s="13"/>
      <c r="F51" s="13"/>
      <c r="G51" s="13"/>
      <c r="H51" s="13"/>
      <c r="I51" s="31"/>
      <c r="J51" s="32"/>
      <c r="K51" s="31"/>
      <c r="L51" s="4">
        <f>L52</f>
        <v>5.36</v>
      </c>
    </row>
    <row r="52" s="5" customFormat="1" ht="36" spans="1:15">
      <c r="A52" s="17">
        <v>30</v>
      </c>
      <c r="B52" s="17" t="s">
        <v>1794</v>
      </c>
      <c r="C52" s="17" t="s">
        <v>1795</v>
      </c>
      <c r="D52" s="17" t="s">
        <v>1796</v>
      </c>
      <c r="E52" s="17">
        <v>240</v>
      </c>
      <c r="F52" s="17">
        <v>2</v>
      </c>
      <c r="G52" s="17">
        <v>56</v>
      </c>
      <c r="H52" s="17">
        <v>8</v>
      </c>
      <c r="I52" s="17">
        <f>(E52*200/10000)+(G52*100/10000)</f>
        <v>5.36</v>
      </c>
      <c r="J52" s="17" t="s">
        <v>1711</v>
      </c>
      <c r="K52" s="17"/>
      <c r="L52" s="33">
        <f>I52</f>
        <v>5.36</v>
      </c>
      <c r="M52" s="35"/>
      <c r="N52" s="36"/>
      <c r="O52" s="35"/>
    </row>
    <row r="53" s="4" customFormat="1" ht="28" customHeight="1" spans="1:12">
      <c r="A53" s="15" t="s">
        <v>1797</v>
      </c>
      <c r="B53" s="16"/>
      <c r="C53" s="13"/>
      <c r="D53" s="13"/>
      <c r="E53" s="13"/>
      <c r="F53" s="13"/>
      <c r="G53" s="13"/>
      <c r="H53" s="13"/>
      <c r="I53" s="31"/>
      <c r="J53" s="32"/>
      <c r="K53" s="31"/>
      <c r="L53" s="4">
        <f>L54+L55</f>
        <v>49.6</v>
      </c>
    </row>
    <row r="54" s="5" customFormat="1" ht="12.75" spans="1:15">
      <c r="A54" s="17">
        <v>31</v>
      </c>
      <c r="B54" s="17" t="s">
        <v>1262</v>
      </c>
      <c r="C54" s="17" t="s">
        <v>1798</v>
      </c>
      <c r="D54" s="17" t="s">
        <v>1799</v>
      </c>
      <c r="E54" s="17">
        <v>1280</v>
      </c>
      <c r="F54" s="17">
        <v>20</v>
      </c>
      <c r="G54" s="17">
        <v>0</v>
      </c>
      <c r="H54" s="18">
        <v>0</v>
      </c>
      <c r="I54" s="17">
        <f>(E54*200/10000)+(G54*100/10000)</f>
        <v>25.6</v>
      </c>
      <c r="J54" s="17" t="s">
        <v>1711</v>
      </c>
      <c r="K54" s="17"/>
      <c r="L54" s="33">
        <f>I54</f>
        <v>25.6</v>
      </c>
      <c r="M54" s="35"/>
      <c r="N54" s="36"/>
      <c r="O54" s="35"/>
    </row>
    <row r="55" s="5" customFormat="1" ht="24" spans="1:15">
      <c r="A55" s="17">
        <v>32</v>
      </c>
      <c r="B55" s="17"/>
      <c r="C55" s="17" t="s">
        <v>1800</v>
      </c>
      <c r="D55" s="17" t="s">
        <v>1801</v>
      </c>
      <c r="E55" s="17">
        <v>1200</v>
      </c>
      <c r="F55" s="17">
        <v>20</v>
      </c>
      <c r="G55" s="17">
        <v>0</v>
      </c>
      <c r="H55" s="18">
        <v>0</v>
      </c>
      <c r="I55" s="17">
        <f>(E55*200/10000)+(G55*100/10000)</f>
        <v>24</v>
      </c>
      <c r="J55" s="17" t="s">
        <v>1711</v>
      </c>
      <c r="K55" s="17"/>
      <c r="L55" s="33">
        <f>I55</f>
        <v>24</v>
      </c>
      <c r="M55" s="35"/>
      <c r="N55" s="36"/>
      <c r="O55" s="35"/>
    </row>
    <row r="56" s="4" customFormat="1" ht="28" customHeight="1" spans="1:12">
      <c r="A56" s="15" t="s">
        <v>1802</v>
      </c>
      <c r="B56" s="16"/>
      <c r="C56" s="13"/>
      <c r="D56" s="13"/>
      <c r="E56" s="13"/>
      <c r="F56" s="13"/>
      <c r="G56" s="13"/>
      <c r="H56" s="13"/>
      <c r="I56" s="31"/>
      <c r="J56" s="32"/>
      <c r="K56" s="31"/>
      <c r="L56" s="4">
        <f>L57</f>
        <v>14.4</v>
      </c>
    </row>
    <row r="57" s="5" customFormat="1" ht="36" spans="1:15">
      <c r="A57" s="17">
        <v>33</v>
      </c>
      <c r="B57" s="17" t="s">
        <v>1251</v>
      </c>
      <c r="C57" s="17" t="s">
        <v>1803</v>
      </c>
      <c r="D57" s="17" t="s">
        <v>1804</v>
      </c>
      <c r="E57" s="17">
        <v>720</v>
      </c>
      <c r="F57" s="17">
        <v>16</v>
      </c>
      <c r="G57" s="17">
        <v>0</v>
      </c>
      <c r="H57" s="18">
        <v>0</v>
      </c>
      <c r="I57" s="17">
        <f>(E57*200/10000)+(G57*100/10000)</f>
        <v>14.4</v>
      </c>
      <c r="J57" s="17" t="s">
        <v>1711</v>
      </c>
      <c r="K57" s="17"/>
      <c r="L57" s="33">
        <f>I57</f>
        <v>14.4</v>
      </c>
      <c r="M57" s="35"/>
      <c r="N57" s="36"/>
      <c r="O57" s="35"/>
    </row>
    <row r="58" s="4" customFormat="1" ht="31" customHeight="1" spans="1:12">
      <c r="A58" s="12" t="s">
        <v>1805</v>
      </c>
      <c r="B58" s="13"/>
      <c r="C58" s="13"/>
      <c r="D58" s="14"/>
      <c r="E58" s="14"/>
      <c r="F58" s="14"/>
      <c r="G58" s="14"/>
      <c r="H58" s="14"/>
      <c r="I58" s="14"/>
      <c r="J58" s="14"/>
      <c r="K58" s="14"/>
      <c r="L58" s="37">
        <f>L59</f>
        <v>16</v>
      </c>
    </row>
    <row r="59" s="4" customFormat="1" ht="28" customHeight="1" spans="1:12">
      <c r="A59" s="15" t="s">
        <v>1806</v>
      </c>
      <c r="B59" s="16"/>
      <c r="C59" s="13"/>
      <c r="D59" s="13"/>
      <c r="E59" s="13"/>
      <c r="F59" s="13"/>
      <c r="G59" s="13"/>
      <c r="H59" s="13"/>
      <c r="I59" s="31"/>
      <c r="J59" s="32"/>
      <c r="K59" s="31"/>
      <c r="L59" s="4">
        <f>SUM(L60)</f>
        <v>16</v>
      </c>
    </row>
    <row r="60" s="5" customFormat="1" ht="36" spans="1:15">
      <c r="A60" s="17">
        <v>34</v>
      </c>
      <c r="B60" s="19" t="s">
        <v>308</v>
      </c>
      <c r="C60" s="19" t="s">
        <v>1807</v>
      </c>
      <c r="D60" s="19" t="s">
        <v>1808</v>
      </c>
      <c r="E60" s="17">
        <v>800</v>
      </c>
      <c r="F60" s="17">
        <v>8</v>
      </c>
      <c r="G60" s="17">
        <v>0</v>
      </c>
      <c r="H60" s="18">
        <v>0</v>
      </c>
      <c r="I60" s="17">
        <f>(E60*200/10000)+(G60*100/10000)</f>
        <v>16</v>
      </c>
      <c r="J60" s="17" t="s">
        <v>1711</v>
      </c>
      <c r="K60" s="17"/>
      <c r="L60" s="33">
        <f>I60</f>
        <v>16</v>
      </c>
      <c r="M60" s="35"/>
      <c r="N60" s="36"/>
      <c r="O60" s="35"/>
    </row>
    <row r="61" s="4" customFormat="1" ht="31" customHeight="1" spans="1:12">
      <c r="A61" s="12" t="s">
        <v>1809</v>
      </c>
      <c r="B61" s="13"/>
      <c r="C61" s="13"/>
      <c r="D61" s="14"/>
      <c r="E61" s="14"/>
      <c r="F61" s="14"/>
      <c r="G61" s="14"/>
      <c r="H61" s="14"/>
      <c r="I61" s="14"/>
      <c r="J61" s="14"/>
      <c r="K61" s="14"/>
      <c r="L61" s="37">
        <f>L62</f>
        <v>9.6</v>
      </c>
    </row>
    <row r="62" s="4" customFormat="1" ht="28" customHeight="1" spans="1:12">
      <c r="A62" s="15" t="s">
        <v>1810</v>
      </c>
      <c r="B62" s="16"/>
      <c r="C62" s="13"/>
      <c r="D62" s="13"/>
      <c r="E62" s="13"/>
      <c r="F62" s="13"/>
      <c r="G62" s="13"/>
      <c r="H62" s="13"/>
      <c r="I62" s="31"/>
      <c r="J62" s="32"/>
      <c r="K62" s="31"/>
      <c r="L62" s="4">
        <f>L63</f>
        <v>9.6</v>
      </c>
    </row>
    <row r="63" s="5" customFormat="1" ht="36.75" spans="1:15">
      <c r="A63" s="26">
        <v>35</v>
      </c>
      <c r="B63" s="27" t="s">
        <v>1811</v>
      </c>
      <c r="C63" s="17" t="s">
        <v>1812</v>
      </c>
      <c r="D63" s="17" t="s">
        <v>1813</v>
      </c>
      <c r="E63" s="17">
        <v>480</v>
      </c>
      <c r="F63" s="17">
        <v>8</v>
      </c>
      <c r="G63" s="17">
        <v>0</v>
      </c>
      <c r="H63" s="18">
        <v>0</v>
      </c>
      <c r="I63" s="17">
        <f>(E63*200/10000)+(G63*100/10000)</f>
        <v>9.6</v>
      </c>
      <c r="J63" s="17" t="s">
        <v>1711</v>
      </c>
      <c r="K63" s="17"/>
      <c r="L63" s="33">
        <f>I63</f>
        <v>9.6</v>
      </c>
      <c r="M63" s="35"/>
      <c r="N63" s="36"/>
      <c r="O63" s="35"/>
    </row>
    <row r="64" s="4" customFormat="1" ht="31" customHeight="1" spans="1:12">
      <c r="A64" s="12" t="s">
        <v>1814</v>
      </c>
      <c r="B64" s="13"/>
      <c r="C64" s="13"/>
      <c r="D64" s="14"/>
      <c r="E64" s="14"/>
      <c r="F64" s="14"/>
      <c r="G64" s="14"/>
      <c r="H64" s="14"/>
      <c r="I64" s="14"/>
      <c r="J64" s="14"/>
      <c r="K64" s="14"/>
      <c r="L64" s="37">
        <f>SUM(L65)</f>
        <v>24</v>
      </c>
    </row>
    <row r="65" s="4" customFormat="1" ht="28" customHeight="1" spans="1:12">
      <c r="A65" s="15" t="s">
        <v>1815</v>
      </c>
      <c r="B65" s="16"/>
      <c r="C65" s="13"/>
      <c r="D65" s="13"/>
      <c r="E65" s="13"/>
      <c r="F65" s="13"/>
      <c r="G65" s="13"/>
      <c r="H65" s="13"/>
      <c r="I65" s="31"/>
      <c r="J65" s="32"/>
      <c r="K65" s="31"/>
      <c r="L65" s="4">
        <f>L66+L67</f>
        <v>24</v>
      </c>
    </row>
    <row r="66" s="5" customFormat="1" ht="24" spans="1:15">
      <c r="A66" s="20">
        <v>36</v>
      </c>
      <c r="B66" s="20" t="s">
        <v>1816</v>
      </c>
      <c r="C66" s="20" t="s">
        <v>1817</v>
      </c>
      <c r="D66" s="20" t="s">
        <v>1818</v>
      </c>
      <c r="E66" s="20">
        <v>240</v>
      </c>
      <c r="F66" s="20">
        <v>2</v>
      </c>
      <c r="G66" s="20">
        <v>0</v>
      </c>
      <c r="H66" s="21">
        <v>0</v>
      </c>
      <c r="I66" s="20">
        <f>(E66*200/10000)+(G66*100/10000)</f>
        <v>4.8</v>
      </c>
      <c r="J66" s="17" t="s">
        <v>1711</v>
      </c>
      <c r="K66" s="17"/>
      <c r="L66" s="33">
        <f>I66</f>
        <v>4.8</v>
      </c>
      <c r="M66" s="35"/>
      <c r="N66" s="36"/>
      <c r="O66" s="35"/>
    </row>
    <row r="67" s="5" customFormat="1" ht="24" spans="1:15">
      <c r="A67" s="20">
        <v>37</v>
      </c>
      <c r="B67" s="20"/>
      <c r="C67" s="20" t="s">
        <v>1819</v>
      </c>
      <c r="D67" s="20" t="s">
        <v>1820</v>
      </c>
      <c r="E67" s="20">
        <v>960</v>
      </c>
      <c r="F67" s="20">
        <v>6</v>
      </c>
      <c r="G67" s="20">
        <v>0</v>
      </c>
      <c r="H67" s="21">
        <v>0</v>
      </c>
      <c r="I67" s="20">
        <f>(E67*200/10000)+(G67*100/10000)</f>
        <v>19.2</v>
      </c>
      <c r="J67" s="17" t="s">
        <v>1711</v>
      </c>
      <c r="K67" s="17"/>
      <c r="L67" s="33">
        <f>I67</f>
        <v>19.2</v>
      </c>
      <c r="M67" s="35"/>
      <c r="N67" s="36"/>
      <c r="O67" s="35"/>
    </row>
    <row r="68" s="4" customFormat="1" ht="31" customHeight="1" spans="1:12">
      <c r="A68" s="12" t="s">
        <v>1821</v>
      </c>
      <c r="B68" s="13"/>
      <c r="C68" s="13"/>
      <c r="D68" s="14"/>
      <c r="E68" s="14"/>
      <c r="F68" s="14"/>
      <c r="G68" s="14"/>
      <c r="H68" s="14"/>
      <c r="I68" s="14"/>
      <c r="J68" s="14"/>
      <c r="K68" s="14"/>
      <c r="L68" s="37">
        <f>SUM(L69,L72,L74,)</f>
        <v>56</v>
      </c>
    </row>
    <row r="69" s="4" customFormat="1" ht="28" customHeight="1" spans="1:12">
      <c r="A69" s="15" t="s">
        <v>1822</v>
      </c>
      <c r="B69" s="16"/>
      <c r="C69" s="13"/>
      <c r="D69" s="13"/>
      <c r="E69" s="13"/>
      <c r="F69" s="13"/>
      <c r="G69" s="13"/>
      <c r="H69" s="13"/>
      <c r="I69" s="31"/>
      <c r="J69" s="32"/>
      <c r="K69" s="31"/>
      <c r="L69" s="4">
        <f>L70+L71</f>
        <v>41.6</v>
      </c>
    </row>
    <row r="70" s="5" customFormat="1" ht="48" spans="1:15">
      <c r="A70" s="17">
        <v>38</v>
      </c>
      <c r="B70" s="19" t="s">
        <v>1823</v>
      </c>
      <c r="C70" s="17" t="s">
        <v>1824</v>
      </c>
      <c r="D70" s="17" t="s">
        <v>1825</v>
      </c>
      <c r="E70" s="17">
        <v>1360</v>
      </c>
      <c r="F70" s="17">
        <v>3</v>
      </c>
      <c r="G70" s="17">
        <v>0</v>
      </c>
      <c r="H70" s="18">
        <v>0</v>
      </c>
      <c r="I70" s="17">
        <f>(E70*200/10000)+(G70*100/10000)</f>
        <v>27.2</v>
      </c>
      <c r="J70" s="17" t="s">
        <v>1711</v>
      </c>
      <c r="K70" s="17"/>
      <c r="L70" s="33">
        <f>I70</f>
        <v>27.2</v>
      </c>
      <c r="M70" s="35"/>
      <c r="N70" s="36"/>
      <c r="O70" s="35"/>
    </row>
    <row r="71" s="5" customFormat="1" ht="48" spans="1:15">
      <c r="A71" s="17">
        <v>39</v>
      </c>
      <c r="B71" s="17" t="s">
        <v>1026</v>
      </c>
      <c r="C71" s="17" t="s">
        <v>1826</v>
      </c>
      <c r="D71" s="17" t="s">
        <v>1827</v>
      </c>
      <c r="E71" s="17">
        <v>720</v>
      </c>
      <c r="F71" s="17">
        <v>6</v>
      </c>
      <c r="G71" s="17">
        <v>0</v>
      </c>
      <c r="H71" s="18">
        <v>0</v>
      </c>
      <c r="I71" s="17">
        <f>(E71*200/10000)+(G71*100/10000)</f>
        <v>14.4</v>
      </c>
      <c r="J71" s="17" t="s">
        <v>1711</v>
      </c>
      <c r="K71" s="17"/>
      <c r="L71" s="33">
        <f>I71</f>
        <v>14.4</v>
      </c>
      <c r="M71" s="35"/>
      <c r="N71" s="36"/>
      <c r="O71" s="35"/>
    </row>
    <row r="72" s="4" customFormat="1" ht="28" customHeight="1" spans="1:12">
      <c r="A72" s="15" t="s">
        <v>1828</v>
      </c>
      <c r="B72" s="16"/>
      <c r="C72" s="13"/>
      <c r="D72" s="13"/>
      <c r="E72" s="13"/>
      <c r="F72" s="13"/>
      <c r="G72" s="13"/>
      <c r="H72" s="13"/>
      <c r="I72" s="31"/>
      <c r="J72" s="32"/>
      <c r="K72" s="31"/>
      <c r="L72" s="4">
        <f>L73</f>
        <v>0</v>
      </c>
    </row>
    <row r="73" s="5" customFormat="1" ht="36" spans="1:15">
      <c r="A73" s="17">
        <v>40</v>
      </c>
      <c r="B73" s="17" t="s">
        <v>1026</v>
      </c>
      <c r="C73" s="17" t="s">
        <v>1829</v>
      </c>
      <c r="D73" s="17" t="s">
        <v>1830</v>
      </c>
      <c r="E73" s="17">
        <v>960</v>
      </c>
      <c r="F73" s="17">
        <v>8</v>
      </c>
      <c r="G73" s="17">
        <v>7</v>
      </c>
      <c r="H73" s="18">
        <v>1</v>
      </c>
      <c r="I73" s="17">
        <f>(E73*200/10000)+(G73*100/10000)</f>
        <v>19.27</v>
      </c>
      <c r="J73" s="17" t="s">
        <v>1714</v>
      </c>
      <c r="K73" s="17" t="s">
        <v>1831</v>
      </c>
      <c r="L73" s="33">
        <v>0</v>
      </c>
      <c r="M73" s="35"/>
      <c r="N73" s="36"/>
      <c r="O73" s="35"/>
    </row>
    <row r="74" s="4" customFormat="1" ht="28" customHeight="1" spans="1:12">
      <c r="A74" s="15" t="s">
        <v>1832</v>
      </c>
      <c r="B74" s="16"/>
      <c r="C74" s="13"/>
      <c r="D74" s="13"/>
      <c r="E74" s="13"/>
      <c r="F74" s="13"/>
      <c r="G74" s="13"/>
      <c r="H74" s="13"/>
      <c r="I74" s="31"/>
      <c r="J74" s="32"/>
      <c r="K74" s="31"/>
      <c r="L74" s="4">
        <f>L75+L76+L77</f>
        <v>14.4</v>
      </c>
    </row>
    <row r="75" s="5" customFormat="1" ht="36" spans="1:15">
      <c r="A75" s="17">
        <v>41</v>
      </c>
      <c r="B75" s="38" t="s">
        <v>1833</v>
      </c>
      <c r="C75" s="17" t="s">
        <v>1834</v>
      </c>
      <c r="D75" s="17" t="s">
        <v>1835</v>
      </c>
      <c r="E75" s="17">
        <v>60</v>
      </c>
      <c r="F75" s="17">
        <v>2</v>
      </c>
      <c r="G75" s="17">
        <v>0</v>
      </c>
      <c r="H75" s="18">
        <v>0</v>
      </c>
      <c r="I75" s="17">
        <f t="shared" ref="I75:I77" si="2">(E75*200/10000)+(G75*100/10000)</f>
        <v>1.2</v>
      </c>
      <c r="J75" s="17" t="s">
        <v>1714</v>
      </c>
      <c r="K75" s="17" t="s">
        <v>1836</v>
      </c>
      <c r="L75" s="33">
        <v>0</v>
      </c>
      <c r="M75" s="35"/>
      <c r="N75" s="36"/>
      <c r="O75" s="35"/>
    </row>
    <row r="76" s="5" customFormat="1" ht="12.75" spans="1:15">
      <c r="A76" s="17">
        <v>42</v>
      </c>
      <c r="B76" s="24" t="s">
        <v>1837</v>
      </c>
      <c r="C76" s="17" t="s">
        <v>1838</v>
      </c>
      <c r="D76" s="17" t="s">
        <v>1839</v>
      </c>
      <c r="E76" s="17">
        <v>360</v>
      </c>
      <c r="F76" s="17">
        <v>3</v>
      </c>
      <c r="G76" s="17">
        <v>0</v>
      </c>
      <c r="H76" s="18">
        <v>0</v>
      </c>
      <c r="I76" s="17">
        <f t="shared" si="2"/>
        <v>7.2</v>
      </c>
      <c r="J76" s="17" t="s">
        <v>1711</v>
      </c>
      <c r="K76" s="17"/>
      <c r="L76" s="33">
        <f>I76</f>
        <v>7.2</v>
      </c>
      <c r="M76" s="35"/>
      <c r="N76" s="36"/>
      <c r="O76" s="35"/>
    </row>
    <row r="77" s="5" customFormat="1" ht="24" spans="1:15">
      <c r="A77" s="17">
        <v>43</v>
      </c>
      <c r="B77" s="26"/>
      <c r="C77" s="17" t="s">
        <v>1840</v>
      </c>
      <c r="D77" s="17" t="s">
        <v>1841</v>
      </c>
      <c r="E77" s="17">
        <v>360</v>
      </c>
      <c r="F77" s="17">
        <v>3</v>
      </c>
      <c r="G77" s="17">
        <v>0</v>
      </c>
      <c r="H77" s="18">
        <v>0</v>
      </c>
      <c r="I77" s="17">
        <f t="shared" si="2"/>
        <v>7.2</v>
      </c>
      <c r="J77" s="17" t="s">
        <v>1711</v>
      </c>
      <c r="K77" s="17"/>
      <c r="L77" s="33">
        <f>I77</f>
        <v>7.2</v>
      </c>
      <c r="M77" s="35"/>
      <c r="N77" s="36"/>
      <c r="O77" s="35"/>
    </row>
    <row r="78" s="4" customFormat="1" ht="31" customHeight="1" spans="1:12">
      <c r="A78" s="12" t="s">
        <v>1842</v>
      </c>
      <c r="B78" s="13"/>
      <c r="C78" s="13"/>
      <c r="D78" s="14"/>
      <c r="E78" s="14"/>
      <c r="F78" s="14"/>
      <c r="G78" s="14"/>
      <c r="H78" s="14"/>
      <c r="I78" s="14"/>
      <c r="J78" s="14"/>
      <c r="K78" s="14"/>
      <c r="L78" s="37">
        <f>SUM(L79,L81)</f>
        <v>26.94</v>
      </c>
    </row>
    <row r="79" s="4" customFormat="1" ht="28" customHeight="1" spans="1:12">
      <c r="A79" s="15" t="s">
        <v>1843</v>
      </c>
      <c r="B79" s="16"/>
      <c r="C79" s="13"/>
      <c r="D79" s="13"/>
      <c r="E79" s="13"/>
      <c r="F79" s="13"/>
      <c r="G79" s="13"/>
      <c r="H79" s="13"/>
      <c r="I79" s="31"/>
      <c r="J79" s="32"/>
      <c r="K79" s="31"/>
      <c r="L79" s="4">
        <f>L80</f>
        <v>22</v>
      </c>
    </row>
    <row r="80" s="5" customFormat="1" ht="36" spans="1:15">
      <c r="A80" s="17">
        <v>44</v>
      </c>
      <c r="B80" s="19" t="s">
        <v>1844</v>
      </c>
      <c r="C80" s="17" t="s">
        <v>1845</v>
      </c>
      <c r="D80" s="17" t="s">
        <v>1846</v>
      </c>
      <c r="E80" s="17">
        <v>1100</v>
      </c>
      <c r="F80" s="17">
        <v>30</v>
      </c>
      <c r="G80" s="17">
        <v>0</v>
      </c>
      <c r="H80" s="18">
        <v>0</v>
      </c>
      <c r="I80" s="17">
        <f>(E80*200/10000)+(G80*100/10000)</f>
        <v>22</v>
      </c>
      <c r="J80" s="17" t="s">
        <v>1711</v>
      </c>
      <c r="K80" s="17"/>
      <c r="L80" s="33">
        <f>I80</f>
        <v>22</v>
      </c>
      <c r="M80" s="35"/>
      <c r="N80" s="36"/>
      <c r="O80" s="35"/>
    </row>
    <row r="81" s="4" customFormat="1" ht="28" customHeight="1" spans="1:12">
      <c r="A81" s="15" t="s">
        <v>1847</v>
      </c>
      <c r="B81" s="16"/>
      <c r="C81" s="13"/>
      <c r="D81" s="13"/>
      <c r="E81" s="13"/>
      <c r="F81" s="13"/>
      <c r="G81" s="13"/>
      <c r="H81" s="13"/>
      <c r="I81" s="31"/>
      <c r="J81" s="32"/>
      <c r="K81" s="31"/>
      <c r="L81" s="4">
        <f>L82</f>
        <v>4.94</v>
      </c>
    </row>
    <row r="82" s="5" customFormat="1" ht="24" spans="1:15">
      <c r="A82" s="17">
        <v>45</v>
      </c>
      <c r="B82" s="17" t="s">
        <v>1848</v>
      </c>
      <c r="C82" s="17" t="s">
        <v>1849</v>
      </c>
      <c r="D82" s="17" t="s">
        <v>1850</v>
      </c>
      <c r="E82" s="17">
        <v>240</v>
      </c>
      <c r="F82" s="17">
        <v>6</v>
      </c>
      <c r="G82" s="17">
        <v>14</v>
      </c>
      <c r="H82" s="18">
        <v>2</v>
      </c>
      <c r="I82" s="17">
        <f>(E82*200/10000)+(G82*100/10000)</f>
        <v>4.94</v>
      </c>
      <c r="J82" s="17" t="s">
        <v>1711</v>
      </c>
      <c r="K82" s="17"/>
      <c r="L82" s="33">
        <f>I82</f>
        <v>4.94</v>
      </c>
      <c r="M82" s="35"/>
      <c r="N82" s="36"/>
      <c r="O82" s="35"/>
    </row>
    <row r="83" s="4" customFormat="1" ht="31" customHeight="1" spans="1:12">
      <c r="A83" s="12" t="s">
        <v>1851</v>
      </c>
      <c r="B83" s="13"/>
      <c r="C83" s="13"/>
      <c r="D83" s="14"/>
      <c r="E83" s="14"/>
      <c r="F83" s="14"/>
      <c r="G83" s="14"/>
      <c r="H83" s="14"/>
      <c r="I83" s="14"/>
      <c r="J83" s="14"/>
      <c r="K83" s="14"/>
      <c r="L83" s="37">
        <f>L84</f>
        <v>17.22</v>
      </c>
    </row>
    <row r="84" s="5" customFormat="1" ht="36" spans="1:15">
      <c r="A84" s="17">
        <v>46</v>
      </c>
      <c r="B84" s="17" t="s">
        <v>1289</v>
      </c>
      <c r="C84" s="17" t="s">
        <v>1852</v>
      </c>
      <c r="D84" s="17" t="s">
        <v>1853</v>
      </c>
      <c r="E84" s="17">
        <v>840</v>
      </c>
      <c r="F84" s="17">
        <v>14</v>
      </c>
      <c r="G84" s="17">
        <v>42</v>
      </c>
      <c r="H84" s="18">
        <v>5</v>
      </c>
      <c r="I84" s="17">
        <f>(E84*200/10000)+(G84*100/10000)</f>
        <v>17.22</v>
      </c>
      <c r="J84" s="17" t="s">
        <v>1711</v>
      </c>
      <c r="K84" s="17"/>
      <c r="L84" s="33">
        <f>I84</f>
        <v>17.22</v>
      </c>
      <c r="M84" s="35"/>
      <c r="N84" s="36"/>
      <c r="O84" s="35"/>
    </row>
  </sheetData>
  <autoFilter ref="A2:O84">
    <extLst/>
  </autoFilter>
  <mergeCells count="41">
    <mergeCell ref="A1:L1"/>
    <mergeCell ref="A3:D3"/>
    <mergeCell ref="A4:C4"/>
    <mergeCell ref="A5:B5"/>
    <mergeCell ref="A9:B9"/>
    <mergeCell ref="A13:B13"/>
    <mergeCell ref="A17:B17"/>
    <mergeCell ref="A19:B19"/>
    <mergeCell ref="A21:B21"/>
    <mergeCell ref="A23:B23"/>
    <mergeCell ref="A25:B25"/>
    <mergeCell ref="A27:C27"/>
    <mergeCell ref="A28:B28"/>
    <mergeCell ref="A30:B30"/>
    <mergeCell ref="A32:B32"/>
    <mergeCell ref="A34:B34"/>
    <mergeCell ref="A40:B40"/>
    <mergeCell ref="A42:B42"/>
    <mergeCell ref="A48:B48"/>
    <mergeCell ref="A50:C50"/>
    <mergeCell ref="A51:B51"/>
    <mergeCell ref="A53:B53"/>
    <mergeCell ref="A56:B56"/>
    <mergeCell ref="A58:C58"/>
    <mergeCell ref="A59:B59"/>
    <mergeCell ref="A61:C61"/>
    <mergeCell ref="A62:B62"/>
    <mergeCell ref="A64:C64"/>
    <mergeCell ref="A65:B65"/>
    <mergeCell ref="A68:C68"/>
    <mergeCell ref="A69:B69"/>
    <mergeCell ref="A72:B72"/>
    <mergeCell ref="A74:B74"/>
    <mergeCell ref="A78:C78"/>
    <mergeCell ref="A79:B79"/>
    <mergeCell ref="A81:B81"/>
    <mergeCell ref="A83:C83"/>
    <mergeCell ref="B35:B38"/>
    <mergeCell ref="B54:B55"/>
    <mergeCell ref="B66:B67"/>
    <mergeCell ref="B76:B77"/>
  </mergeCells>
  <pageMargins left="0.75" right="0.75" top="1" bottom="1" header="0.5" footer="0.5"/>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2024年申请</vt:lpstr>
      <vt:lpstr>2023年暂缓拨付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Q</cp:lastModifiedBy>
  <dcterms:created xsi:type="dcterms:W3CDTF">2024-05-11T01:22:00Z</dcterms:created>
  <dcterms:modified xsi:type="dcterms:W3CDTF">2024-05-11T08:27:48Z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4A6EB08819FE44A2A6D572D416A79927_13</vt:lpwstr>
  </property>
  <property fmtid="{D5CDD505-2E9C-101B-9397-08002B2CF9AE}" pid="3" name="KSOProductBuildVer">
    <vt:lpwstr>2052-12.1.0.16729</vt:lpwstr>
  </property>
</Properties>
</file>