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附件4" sheetId="1" r:id="rId1"/>
  </sheets>
  <definedNames>
    <definedName name="_xlnm._FilterDatabase" localSheetId="0" hidden="1">附件4!$A$3:$AF$128</definedName>
    <definedName name="_xlnm.Print_Titles" localSheetId="0">附件4!$3:$3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<sst xmlns="http://schemas.openxmlformats.org/spreadsheetml/2006/main" count="731" uniqueCount="337">
  <si>
    <t>附件</t>
  </si>
  <si>
    <t>2024年度省级煤层气（煤矿瓦斯）开发利用项目奖补资金情况表</t>
  </si>
  <si>
    <t>序号</t>
  </si>
  <si>
    <t>资金下达市（州）</t>
  </si>
  <si>
    <t>县（市、区、特区）</t>
  </si>
  <si>
    <t>所属集团公司</t>
  </si>
  <si>
    <t>企业名称</t>
  </si>
  <si>
    <t>项目名称</t>
  </si>
  <si>
    <t>2024年度煤矿瓦斯奖补利用量
（万立方米）</t>
  </si>
  <si>
    <t>本次拟下达奖补资金
（万元）</t>
  </si>
  <si>
    <t>备注</t>
  </si>
  <si>
    <t>全省合计</t>
  </si>
  <si>
    <t>六盘水市小计</t>
  </si>
  <si>
    <t>六盘水市</t>
  </si>
  <si>
    <t>盘州市</t>
  </si>
  <si>
    <t>贵州盘江精煤股份有限公司</t>
  </si>
  <si>
    <t>火烧铺煤矿</t>
  </si>
  <si>
    <t>瓦斯抽采利用项目</t>
  </si>
  <si>
    <t>根据现场查验及资料查阅，核减2024年7月1日南风井发电站3#管及王家庄发电站正压管道的利用量合计4.47万立方米（当月无上网电量，全部从非上网用气量中核减）。</t>
  </si>
  <si>
    <t>金佳煤矿</t>
  </si>
  <si>
    <t>经过对贵州盘江精煤股份有限公司金佳矿瓦斯抽采利用项目现场查看及资料查阅：确定三个采区的抽采利用计量装置2024年均在检定有效期内，且覆盖全年度，煤矿瓦斯全部用于发电并全部自发自用，未上网。核准全年瓦斯抽采总量4100.19万立方米，利用总量3655.74万立方米。</t>
  </si>
  <si>
    <t>山脚树煤矿</t>
  </si>
  <si>
    <t>经过对贵州盘江精煤股份有限公司山脚树矿瓦斯抽采利用项目现场查看及资料查阅：煤矿瓦斯全部用于发电，且自发自用，未上网。现场核查，以电厂结算数据为准，核减全年利用量16.50万立方米。核准全年利用总量：3228.10万立方米。</t>
  </si>
  <si>
    <t>月亮田煤矿</t>
  </si>
  <si>
    <t>煤矿瓦斯全部用于发电，有上网电量。核准瓦斯利用量为2898.40万立方米，核减12.83万立方米，原因：矿方使用人工台账，未采用系统监控数据。</t>
  </si>
  <si>
    <t>土城煤矿</t>
  </si>
  <si>
    <t>根据现场勘查及资料查验情况，煤矿瓦斯全部用于发电。核准瓦斯抽采量6088.25万立方米，利用量为4978.56万立方米，与企业申报数据一致。</t>
  </si>
  <si>
    <t>松河煤业有限公司（松河煤矿）</t>
  </si>
  <si>
    <t>核准瓦斯抽采量5388.72万立方米，瓦斯利用总量为4682.71万立方米。</t>
  </si>
  <si>
    <t>响水煤矿（盘南煤炭开发有限责任公司）</t>
  </si>
  <si>
    <t>煤矿瓦斯全部用于发电，无上网电量。核准非上网瓦斯利用量为1091.28万立方米，核减49.23万立方米，原因：矿方使用人工监测数据，未采用系统监控数据。</t>
  </si>
  <si>
    <t>贵州德佳投资有限公司</t>
  </si>
  <si>
    <t>盘州市柏果镇红旗煤矿</t>
  </si>
  <si>
    <t>验收意见及：经现场复核，发现利用端甲烷传感器校检日期2024.1.1-21日未在校检期内，利用端GD3抽放多参2024.9.5-12日未在校检期内，利用端2024年10月份瓦斯浓度过低，未达到发电机组发电的理论要求，以上情况相应核减瓦斯利用量。企业申报清算全年发电用气量为222.13万m³，现场复核后为204.85万m³，核减17.28万m³；申报清算全年发电非上网用气量221.68万m³，实际复核后为204.44万m³，核减17.24万m³。</t>
  </si>
  <si>
    <t>贵州久泰邦达能源开发有限公司</t>
  </si>
  <si>
    <t>盘州市羊场乡谢家河沟煤矿</t>
  </si>
  <si>
    <t>经现场复核，企业申报未计算低负压抽采量59.6万m³；申报总利用量计算错误，申报利用量为590万m³，后台查询及附清算材料上资料报表显示实际利用量为598.27万m³，核增8.27万m³。</t>
  </si>
  <si>
    <t>盘州市淤泥乡湾田煤矿</t>
  </si>
  <si>
    <t>计量装置校检证书未覆盖全年度，2024年12月21到期，相应核减利用量2.05万m³；2024年10月份瓦斯浓度过低，相应核减利用量0.06万m³；企业申报利用量为65.16万m³，现场核定量为63.05万m³，共计核减2.11万m³。</t>
  </si>
  <si>
    <t>盘州市淤泥乡昌兴煤矿</t>
  </si>
  <si>
    <t>经现场核查，由于1月份计量装置存在校检未闭合情况，相应核减利用量31万m³，3月份部分时间点瓦斯计量装置数据异常核减利用量93.98万m³，最终核定瓦斯利用量为1527.52万m³。</t>
  </si>
  <si>
    <t>盘州市板桥镇东李煤矿</t>
  </si>
  <si>
    <t>经现场核查，由于7月份出现多天瓦斯利用量大于抽采量，核减2024年瓦斯利用量44.14万m³。</t>
  </si>
  <si>
    <t>盘州市红果镇红果煤矿</t>
  </si>
  <si>
    <t>根据现场检查，经现场复核，企业申报数据计算有误，申报清算全年发电上网用气量为385.23万m³，实际复核后为389.04万m³，核增3.81万m³；申报清算全年发电非上网用气量1162.83万m³，实际复核后为1159.02万m³，核减3.81万m³。</t>
  </si>
  <si>
    <t>盘州市红果镇苞谷山煤矿</t>
  </si>
  <si>
    <t>经过对贵州久泰邦达能源开发有限公司盘县红果镇苞谷山煤矿瓦斯抽采利用项目现场查看及资料查阅：2024年1月6日-2024年1月18日抽采、利用计量装置检定证书未闭合，核减利用量89.09万立方米（其中：上网用气量：67.94万立方米，非上网用气量：21.15万立方米）。核准全年利用总量：1749.50万立方米。</t>
  </si>
  <si>
    <t>贵州中纸投资有限公司</t>
  </si>
  <si>
    <t>盘州市红果镇中纸厂煤矿</t>
  </si>
  <si>
    <t>根据现场检查，企业2024年5月份瓦斯浓度过低，未达到发电机组发电的理论要求，以上情况相应核减瓦斯利用量。企业申报清算全年发电用气量为518.03万m³，现场复核后为450.8万m³，核减67.23万m³；申报清算全年发电非上网用气量495.76万m³，实际复核后为430.54万m³，核减65.22万m³。</t>
  </si>
  <si>
    <t>盘州市打牛厂煤业有限公司</t>
  </si>
  <si>
    <t>盘州市红果镇打牛厂煤矿</t>
  </si>
  <si>
    <t>根据现场检查，企业2024年2-7月份及2024年8月26号瓦斯浓度过低，未达到发电机组发电的理论要求，以上情况相应核减瓦斯利用量。企业申报清算全年发电用气量为294.26万m³，现场复核后为289.15万m³，核减5.11万m³；申报清算全年发电非上网用气量284.49万m³，实际复核后为282.09万m³，核减2.4万m³。</t>
  </si>
  <si>
    <t>贵州紫森源集团投资有限公司</t>
  </si>
  <si>
    <t>盘州市仲恒煤矿</t>
  </si>
  <si>
    <t>根据现场检查，发现2024年8月21日至25日瓦斯发电站1#管道计量数据异常，同时矿方也发现问题并作出情况说明，矿方申报清算总利用量为1089.95万m³，经核查后扣除数据异常期间无效利用量164.04万m³，核减后核定总利用量为925.91万m³。</t>
  </si>
  <si>
    <t>盘州市小河边矿业有限公司</t>
  </si>
  <si>
    <t>盘州市大山镇小河边煤矿</t>
  </si>
  <si>
    <t>无核增核减</t>
  </si>
  <si>
    <t>六盘水恒鼎实业有限公司</t>
  </si>
  <si>
    <t>盘州市柏果镇兴达煤矿</t>
  </si>
  <si>
    <t>经现场复核，煤矿申报瓦斯复核利用量为188.13万m³，现场监测系统后台查询数据为424.34万m³，其中2024年12月9号之后利用端800机组未使用发电，相应核减2.25万m³；现场检查校检证书、发电量数据等资料齐全，最终利用核定量为422.09万m³，总利用量核增233.96万m³。</t>
  </si>
  <si>
    <t>羊场乡羊场煤矿</t>
  </si>
  <si>
    <t>经现场复核，煤矿瓦斯抽采利用年度报表数据2月份瓦斯浓度显示18.28%，其它月份数据为0或浓度显示较低，数据异常，现场无法核定企业全年准确煤层气利用量；利用端覆盖整年度的校检证书甲烷校检证书无编号，现场检查时在用甲烷编号脱落也未贴校检合格证标签，无法确定为哪台设备在监测。</t>
  </si>
  <si>
    <t>盘州市淤泥乡金河煤矿</t>
  </si>
  <si>
    <t>无核增核减。</t>
  </si>
  <si>
    <t>盘州市西冲镇大湾祥兴煤矿</t>
  </si>
  <si>
    <t>经现场查验及资料查阅，祥兴煤矿2024年瓦斯发电有部分上网，核准矿井2024年瓦斯利用量为152.28万立方米，其中发电上网瓦斯利用量为0.06万立方米，发电非上网瓦斯利用量为152.22万立方米。取暖季瓦斯利用量53.33万立方米。</t>
  </si>
  <si>
    <t>贵州松河西井煤业有限责任公司</t>
  </si>
  <si>
    <t>贵州松河西井煤业有限责任公司（松河西井采区）</t>
  </si>
  <si>
    <t>根据现场查验及资料查阅，抽采、利用计量装置2024年9月18日-2024年10月21日未闭合，核减该期间利用量31.38万立方米，核准全年利用总量266.91万立方米。</t>
  </si>
  <si>
    <t>松河东一井煤业有限责任公司</t>
  </si>
  <si>
    <t>松河东一井煤矿</t>
  </si>
  <si>
    <t>根据现场查验及资料查阅，核准全年发电非上网用气量为666.68万立方米，全年总利用量1126.15万立方米。</t>
  </si>
  <si>
    <t>盘州市淤泥乡大河煤矿</t>
  </si>
  <si>
    <t>贵州金佳河边井区正阳矿业有限公司</t>
  </si>
  <si>
    <t>金佳矿河边井区</t>
  </si>
  <si>
    <t>计量装置失真，不予核算。</t>
  </si>
  <si>
    <t>贵州田湾兴田矿业有限公司</t>
  </si>
  <si>
    <t>贵州田湾兴田矿业有限公司兴田煤矿</t>
  </si>
  <si>
    <t>根据现场检查，企业瓦斯发电厂2024年3月21日开始正式发电，校检证书2024年4月11日校检完成4月25号正式安装使用，以上情况相应核减瓦斯利用量。企业申报清算全年发电用气量为166.33万m³，现场复核后为161.38万m³，核减4.95万m³，全年发电为自用，无上网情况。</t>
  </si>
  <si>
    <t>贵州盘江马依煤业有限公司（马依西一井）</t>
  </si>
  <si>
    <t>根据现场查验及资料查阅，核准全年瓦斯利用总量为1329.58万立方米。</t>
  </si>
  <si>
    <t>水城区</t>
  </si>
  <si>
    <t>贵州盘江股份有限公司</t>
  </si>
  <si>
    <t>贵州盘江股份有限公司恒普煤矿</t>
  </si>
  <si>
    <t>根据现场查验及资料查阅，发现2024年6、7月瓦斯无发电有效凭据，故该两月瓦斯利用量予以核减，经核查后扣除数据异常期间无效利用量核减利用量为46.46万m³，核减后核定总利用量为225.44万m³。</t>
  </si>
  <si>
    <t>贵州安晟能源发耳煤业有限公司</t>
  </si>
  <si>
    <t>发耳煤矿</t>
  </si>
  <si>
    <t>经现场复核，企业申报清算全年发电用气量为3534.48万m³，其中171.25万m³为发电量反推后统计需核减，最终核定利用量为3363.23万m³；申报清算全年发电非上网用气量3436.51万m³，实际复核后为3244.57万m³，核减191.94万m³。</t>
  </si>
  <si>
    <t>贵州水城矿业股份有限公司</t>
  </si>
  <si>
    <t>格目底中井（玉舍中井）</t>
  </si>
  <si>
    <t>矿方申报清算总利用量2287.16万m³，经现场核查，核定瓦斯利用量2287.16万m³；矿方申报清算取暖季利用量730.48万m³，经核查矿方提供报表数据及相关票据，确认矿方取暖季利用量存在计算错误问题，核定取暖季利用量737.06万m³，取暖季利用量核增6.58万m³。</t>
  </si>
  <si>
    <t>格目底东井煤矿</t>
  </si>
  <si>
    <t>矿方申报瓦斯利用量279.9万m³，经现场后台报表数据瓦斯利用量为230.19万m³，因校检证书未闭合相应核减14.48万m³，核准瓦斯利用量215.71万m³。</t>
  </si>
  <si>
    <t>贵州贵能投资股份有限公司</t>
  </si>
  <si>
    <t>都格河边煤矿</t>
  </si>
  <si>
    <t>经现场复核，监控系统月报表针对31天的月份均存在少算1天利用量的情况，企业申报数据为逐月累加，因此申报数据与年报数据不符，申报清算全年发电用气量为505.73万m³，实际复核后为529.5万m³，核增23.77万m³；申报清算全年发电非上网用气量376.74万m³，实际复核后为394.45万m³，核增17.71万m³。</t>
  </si>
  <si>
    <t>米箩煤矿</t>
  </si>
  <si>
    <t>矿方申报总利用量914.92万m³，经核查矿方填报数据有误。根据瓦斯利用报表核算总利用量为1911.61万m³，经核查矿方报表数据1、11、12月总利用量大于抽采量存在逻辑错误，10月份每立方瓦斯发电不合理，共计核减1290.17万m³，核准利用量 621.44万m³，核准取暖季 非上网用气量为 38.18万m³。</t>
  </si>
  <si>
    <t>贵州鑫辉矿业有限公司</t>
  </si>
  <si>
    <t>水城县化乐宏宇煤矿</t>
  </si>
  <si>
    <t>经现场复核，由于部分天数利用量大于抽采量，核减利用量29.64万m³。</t>
  </si>
  <si>
    <t>贵州久益矿业股份有限公司</t>
  </si>
  <si>
    <t>水城县保兴煤矿</t>
  </si>
  <si>
    <t>经复核保兴煤矿2024年瓦斯发电无上网，核准矿井2024年瓦斯利用量为883.09万立方米，均为非上网瓦斯利用量，与申报数据一致。</t>
  </si>
  <si>
    <t>水城县老地沟煤矿</t>
  </si>
  <si>
    <t>经复核老地沟煤矿2024年瓦斯发电有部分上网，核准矿井2024年瓦斯利用量为259.73万立方米，其中上网瓦斯利用量为72.85万立方米，非上网瓦斯利用量为186.88万立方米，核减瓦斯利用量89.63万立方米，原因是矿方2024年5月23日至8月29日未对利用计量装置进行校准，扣减相应统计量45.70万立方米，此外，2024年9至10月份利用量大于抽采量，结合抽采报表按照高负压抽采量对2024年9至10月份利用量进行统计，扣减相应统计量43.93万立方米。</t>
  </si>
  <si>
    <t>水城县老鹰山煤矿</t>
  </si>
  <si>
    <t>根据现场查验及资料查阅，无上网发电量，发现2024年10月月报表中瓦斯抽采量小于瓦斯利用量，本月数据不符合逻辑，计量装置在2024.6.28-2024.7.5期间为无效效期，经核查后扣除数据异常期间无效利用量核减利用量为180.94万m³。矿方申报清算总利用量为945.94万m³，核减后核准总利用量为765.00万m³</t>
  </si>
  <si>
    <t>水城县攀枝花煤矿</t>
  </si>
  <si>
    <t>瓦斯利用3号管2024年2-7月瓦斯浓度过低，未达到发电机组发电的理论要求，相应核减利用量，企业申报清算全年发电用气量为364.11万m³，最终复核后为355.31万m³，核减8.8万m³；申报清算全年发电非上网用气量362.5万m³，最终复核后为353.75万m³，核减8.75万m³。</t>
  </si>
  <si>
    <t>水城县比德腾庆煤矿（腾庆煤矿低浓度瓦斯发电站）</t>
  </si>
  <si>
    <t>经现场复核，企业申报数据填报为计量装置工况纯流量累计值，填报有误，申报清算全年发电用气量为926.37万m³，实际复核后为778.8万m³，核减147.57万m³；申报清算全年发电非上网用气量926.06万m³，实际复核后为778.57万m³，核减147.49万m³。</t>
  </si>
  <si>
    <t>六盘水天元矿业有限责任公司</t>
  </si>
  <si>
    <t>水城县凉水沟煤矿</t>
  </si>
  <si>
    <t>经现场查验及资料查阅，凉水沟煤矿2024年瓦斯发电有部分上网，核准矿井2024年瓦斯利用量为251.89万立方米，均为发电非上网瓦斯利用量。核减2024年瓦斯利用量5.57万立方米，原因为一工区12月9日至31日安装计量装置过校准有效期，二工区全年计量失真且不能提供校准报告，结合月度瓦斯抽采利用报表对相应瓦斯利用量扣减。</t>
  </si>
  <si>
    <t>贵州水城阿戛乡阿戛煤业有限公司</t>
  </si>
  <si>
    <t>水城县阿戛煤矿（阿戛煤业有限公司）</t>
  </si>
  <si>
    <t>经现场复核，由于利用端后台数据失真本次不予核算。</t>
  </si>
  <si>
    <t>贵州天然气股份有限公司</t>
  </si>
  <si>
    <t>六盘水煤层气投资开发有限公司(化乐)</t>
  </si>
  <si>
    <t>地面煤层气抽采利用项目</t>
  </si>
  <si>
    <t>化乐煤矿</t>
  </si>
  <si>
    <t>根据现场查验及资料查阅，发现2024年9月月报表中瓦斯抽采量小于瓦斯利用量，本月不符合逻辑，故本月瓦斯利用量予以核减，经核查后扣除数据异常期间无效利用量核减利用量为70.95万m³。矿方申报清算总利用量为1009.67万m³，核减后核定总利用量为938.72万m³。</t>
  </si>
  <si>
    <t>钟山区</t>
  </si>
  <si>
    <t>大湾煤矿</t>
  </si>
  <si>
    <t>根据现场查验及资料查阅，系统后台显示2024年8月西井高低负压抽采量为198.82m³、地面抽放发电站利用量为1017.68万m³，经核查原因为2024年8月9日-12日更换计量装置时将m³/min错误设置为m³/h，导致利用量异常高于抽采量，经核算8月9日-12日的实际利用量应为14.8万m³。矿方申报2024年合计利用瓦斯量6229.8万m³、抽采量7239.6万m³、非上网发电用气量5873.01万m³，经核查后民用用气量为300.52万m³、合计利用量核减为6171.92万m³、合计抽采量核减为7218.06万m³、非上网发电用气量核减为5860.99万m³。</t>
  </si>
  <si>
    <t>那罗寨煤矿</t>
  </si>
  <si>
    <t>根据现场查验及资料查阅，12采1趟高负压、1趟低负压用于发电，3采1趟高负压、1趟低负压全部排空，矿方申报清算总利用量为1486.14万m³，由于矿方申报资料在年底前编制，故利用数据未统计到年底，核增后核定总利用量为1489.63m³。：根据查看平台数据及现场考察，认为3采瓦斯浓度具备发电条件但缺机组全部排空，新增发电机组充分利用3采瓦斯。</t>
  </si>
  <si>
    <t>汪家寨煤矿</t>
  </si>
  <si>
    <t>根据现场查验及资料查阅，系统报表合计利用量为3724.3万m³，其中非上网发电用气量中部分时段瓦斯浓度较低不满足发电要求，经核查后核减无效利用量1.13万m³。矿方申报清算非上网发电用气量为3500.63万m³，原因是矿方申报资料在年底前编制故利用数据未统计到年底，且将民用部分计入非上网发电用气量，经核查后合计利用量为3723.17万m³、非上网发电用气量核减为3332.31万m³、民用用气量为390.86万m³。</t>
  </si>
  <si>
    <t>大河边煤矿</t>
  </si>
  <si>
    <t>根据现场查验及资料查阅，矿方申报资料中总抽采量911.14万m、总利用量为 690.4万 m’,系计算错误,经核定后总抽采量为 911.13 万 m’、合计利用量 690.47万 m’。</t>
  </si>
  <si>
    <t>六盘水能源投资开发有限公司（钟山区瓦斯综合治理勘探工程项目）</t>
  </si>
  <si>
    <t>六枝特区</t>
  </si>
  <si>
    <t>贵州飞尚能源有限公司</t>
  </si>
  <si>
    <t>六枝特区新松煤业有限公司 （六家坝煤矿）</t>
  </si>
  <si>
    <t>根据现场查验及资料查阅，发现1月、2月、3月、4月利用端报表中部分时段瓦斯浓度较低不满足发电要求，经核查后核减无效利用量为1.78万m³；8月利用量大于抽采量，主要原因为高负压2号泵、630低负压泵抽采端计量装置闪断删除送修未装备用表导致抽放报表无读数，但其检修台账、利用端报表及发电量等可证实确实已经利用，故不予核减；矿方申报清算总利用量120.75万m³，核减后核定总利用量为118.97万m³。</t>
  </si>
  <si>
    <t>六枝特区煤层气投资开发有限公司（六枝特区瓦斯治理勘探工程）</t>
  </si>
  <si>
    <t>经核查，企业申报利用量为213.5万m³，因申报企业填报错误，利用量核减0.01万m³。</t>
  </si>
  <si>
    <t>贵州贵能聚鑫煤业有限公司</t>
  </si>
  <si>
    <t>贵州贵能聚鑫煤业有限公司（聚鑫煤矿）</t>
  </si>
  <si>
    <t>根据现场查验及资料查阅，矿方申报清算总利用量456.77万m³，计算错误，经核减后核定总利用量实际为456.76万m³。</t>
  </si>
  <si>
    <t>贵州美升能源集团有限公司</t>
  </si>
  <si>
    <t>宏顺发煤矿</t>
  </si>
  <si>
    <t>根据现场核查，现场系统后台利用端数据为495.87万m³，发电机组尾端排空计量为2.18万m³，利用端2024年4月18-7月18日校检证书未闭合，以上相应核减79.28万m³；企业申报清算利用量为309.5万m³，企业统计有误，最终核定利用量为416.59万m³。</t>
  </si>
  <si>
    <t>毕节市小计</t>
  </si>
  <si>
    <t>毕节市</t>
  </si>
  <si>
    <t>大方县</t>
  </si>
  <si>
    <t>山东能源集团贵州矿业有限公司</t>
  </si>
  <si>
    <t>大方县绿塘煤矿（大方绿塘煤矿有限责任公司）</t>
  </si>
  <si>
    <t>根据现场查验及资料查阅，矿方上报材料中存在统计误差，抽采量少统计12.76万m3，利用量多统计0.14万m3；抽采端高、低负压系统及利用端系统流量传感器检定有效期均至2024年12月24日，核减2024年12月25日至31日，抽采量46.29万m3，利用量31.42万m3；2024年年初发电机组拍照日期为2024年1月16日，1月1日至1月15日发电量支撑材料不足，核减1月1日至1月15日发电量90.71万千瓦时，核减利用量45.34万m3；共计核减抽采量33.53万m3，核减利用量76.9万m3，核减发电量90.71万千瓦时。</t>
  </si>
  <si>
    <t>贵州安晟能源有限公司</t>
  </si>
  <si>
    <t>贵州大方煤业有限公司（大方县小屯煤矿）</t>
  </si>
  <si>
    <t>根据现场查验及资料查阅，2024年6月电厂二期排空管计量装置失真，核减利用端电厂二期2024年6月利用量128.79万立方米。</t>
  </si>
  <si>
    <t>贵州吉顺矿业有限公司</t>
  </si>
  <si>
    <t>大方县营兴煤矿</t>
  </si>
  <si>
    <t>根据现场查验及资料查阅，矿井于2024年11月新增了一趟瓦斯利用管路（700管道），2024年11月13日安装、2024年11月17日开始计量，但该管道在计量装置后端设置有排空管，且未安装计量装置，核减此利用端瓦斯利用量103.33万立方米；另2024年2月存在瓦斯利用量大于瓦斯抽采量的异常情况，核减2月份利用量102.08万立方米；共计核减利用量205.41万立方米。</t>
  </si>
  <si>
    <t>大方县金岩煤矿</t>
  </si>
  <si>
    <t>根据现场查验及资料查阅，共计核减利用量196.83万立方米，其中，2024年7月存在利用量大于抽采量的异常情况，核减2024年7月份利用量194.94万立方米；12月利用量多统计1.89万立方米，核减12月利用量1.89万立方米；</t>
  </si>
  <si>
    <t>贵州众一金彩黔矿业有限公司</t>
  </si>
  <si>
    <t>大方大营煤矿</t>
  </si>
  <si>
    <t>根据现场查验及资料查阅，上报数据详实，无核增核减。</t>
  </si>
  <si>
    <t>贵州省大方县新发九鼎煤业有限公司</t>
  </si>
  <si>
    <t>大方县新发煤矿</t>
  </si>
  <si>
    <t>根据现场查验及资料查阅，矿方上报材料中瓦斯抽采量少统计0.27万m3，实际为715.18万m3；2024年1月份存在利用量大于抽采量的异常情况，核减1月份利用量76.39万m3；2024年3月平均每立方瓦斯发电5.83千瓦时，与其他月份相比发电量不合理，核减3月份瓦斯发电量122.62千瓦时。共计核增瓦斯抽采量0.27万m3，核减瓦斯利用量76.39万m3，核减瓦斯发电量122.62千瓦时。</t>
  </si>
  <si>
    <t>贵州大西南矿业有限公司</t>
  </si>
  <si>
    <t>大方县安益煤矿</t>
  </si>
  <si>
    <t>根据现场查验及资料查阅，2024年1月存在利用量大于抽采量的异常情况，原因为利用端1号管计量装置失真，因此，核减利用端1号管1月计量的利用量396.73万立方米。</t>
  </si>
  <si>
    <t>黔西市</t>
  </si>
  <si>
    <t>黔西能源开发有限公司（青龙煤矿）</t>
  </si>
  <si>
    <t>经过对青龙煤矿瓦斯利用项目现场查看及资料查阅，矿井瓦斯抽采量为6029.66万立方米、利用量为4617.18万立方米、发电量为8170.62万千瓦时。其中，清算时一二期瓦斯发电厂利用量核减6、7月份排空管排空量1715.02立方米、1906.9立方米；四期瓦斯发电厂进气管10月14日更换计量装置，前后为同一块计量装置，核减当日利用量14194.91立方米，共计核减瓦斯利用量1.78万立方米。</t>
  </si>
  <si>
    <t>永贵能源开发有限责任公司</t>
  </si>
  <si>
    <t>黔西市新田煤矿</t>
  </si>
  <si>
    <t>根据现场踏勘及资料查阅，2024年7月至10月存在各月瓦斯利用量均大于瓦斯抽采量的异常情况，矿方已对该情况进行核实，并提供有情况说明，原因为2号利用管计量失真，矿方在上报材料中自主核减了2024年7月至10月期间2号利用管计量的利用量2546.42万立方米，另核减了抽采量2546.42万立方米。由于2号利用管计量装置不影响抽采量，根据抽采端报表，核增抽采量2546.42万立方米</t>
  </si>
  <si>
    <t>根据现场查验及资料查阅，地面勘探开发煤层气浓度较高(90%以上)，矿井全部进行了利用，瓦斯利用量无核增核减。</t>
  </si>
  <si>
    <t>黔西市高山煤矿</t>
  </si>
  <si>
    <t>根据现场查验及资料查阅，2024年2月、9月、10月、11月，瓦斯发电站利用端瓦斯浓度高于抽采端瓦斯浓度，分别核减2024年2月、9月、10月、11月利用量964180.01立方米、986198.28立方米、993459.11立方米、1001994.38立方米，合计核减利用量3945831.78立方米。</t>
  </si>
  <si>
    <t>黔西市耳海矿业有限公司</t>
  </si>
  <si>
    <t>黔西市耳海煤矿</t>
  </si>
  <si>
    <t>根据现场查验及资料查阅，2024年5月存在瓦斯利用量大于瓦斯抽采量的异常情况，因此，矿方自主核减了5月19日、20日利用量236.61万立方米。本次验收在矿方核减5月19日、20日瓦斯利用量基础上，核减5月其余日期利用量共计103.31万立方米。</t>
  </si>
  <si>
    <t>贵州东银同诚能源有限公司</t>
  </si>
  <si>
    <t>黔西市石桥煤矿</t>
  </si>
  <si>
    <t>经过对石桥煤矿瓦斯利用项目现场查看及资料查阅，矿井瓦斯抽采量为226.10万立方米、利用量为49.90万立方米、发电量为129.29万千瓦时，其中，清算时矿井低负压抽采系统计量装置损坏，核减矿井瓦斯抽采量2.61万立方米。</t>
  </si>
  <si>
    <t>金沙县</t>
  </si>
  <si>
    <t>金沙县贵源煤矿（二号井、五号井）</t>
  </si>
  <si>
    <t>验收意见及:贵源煤矿 2024年度清算资料中煤层气(煤矿瓦斯)利用量为2318.94万立方米。经现场核算:贵源煤矿2024年度煤层气利用量为2318.94万立方米。</t>
  </si>
  <si>
    <t>贵州林华矿业集团有限责任公司</t>
  </si>
  <si>
    <t>金沙县林华煤矿（贵州林华矿业有限公司）</t>
  </si>
  <si>
    <t>经现场复核，矿井利用数据与申报的相符。矿井实际利用量为1950.86万m3；其中：全年发电上网用气量2.92万m3，全年发电非上网用气量1947.94万m3。</t>
  </si>
  <si>
    <t>贵州枫香林矿业有限公司</t>
  </si>
  <si>
    <t>金沙县枫香林煤矿</t>
  </si>
  <si>
    <t>验收意见及:枫香林煤矿2024年度清算资料中煤层气(煤矿瓦斯)利用量为985.0万立方米。经现场核算:枫香林煤矿2024年度煤层气(煤矿瓦985.0万立方米。</t>
  </si>
  <si>
    <t>贵州林东矿业集团有限责任公司</t>
  </si>
  <si>
    <t>贵州林东煤业发展有限责任公司龙凤煤矿</t>
  </si>
  <si>
    <t>矿井申报利用量为2226.93万m3，经复核，实际利用量为2221.66万m3，核减5.27万m3；其中：全年发电上网用气量248.91万m3，全年发电非上网用气量1972.75万m3，发电非上网用气量核减18.97万m3。煤矿发票统计上网电量为506.45万千瓦时，供电局提供电量为541.86万千瓦时，相差35.41万千瓦时，经与矿方协商，拟采用供电局提供的上网电量。</t>
  </si>
  <si>
    <t>贵州天健矿业集团股份有限公司</t>
  </si>
  <si>
    <t>金沙县新化煤矿一号井</t>
  </si>
  <si>
    <t>验收意见及:新化煤矿一号井 2024年度煤层气(煤矿瓦斯)清算资料中利用量为471.4 万立方米。经现场核实，1.根据月报表4、5月利用量均大于抽采量，数据异常，故核减4、5月利用量122.75万立方米;2.3月及7月每方瓦斯发电量分别高达-23.78度6.02度，故核减3月及7月利用量21.29万立方米。经核算:新化煤煤层气(煤矿瓦斯)利用量为327.36万立方米。</t>
  </si>
  <si>
    <t>金沙县回归煤矿</t>
  </si>
  <si>
    <t>验收意见及:回归煤矿申报利用量为357.55万立方米。经现场核实，回归煤矿2024年12月实际利用量为 59.86万立方米，而矿方申报2024年12月利用量为62.54万立方米，故核减 2.68 万立方米利用量。经核算:回归煤矿2024年煤层气利用量为354.87万立方米。</t>
  </si>
  <si>
    <t>贵州省朗月天合矿业有限公司</t>
  </si>
  <si>
    <t>金沙县龙宫煤矿二号井</t>
  </si>
  <si>
    <t>验收意见及:龙宫煤矿二号井2024年度清算资料中斯)利用量为1238.31万立方米。经现场核算:龙宫煤矿二号井2024瓦斯)利用量为 1238.31万立方米。</t>
  </si>
  <si>
    <t>贵州星旺有限公司</t>
  </si>
  <si>
    <t>金沙县兴安煤矿</t>
  </si>
  <si>
    <t>经现场核查，2024年度煤层气(煤矿瓦斯)消算资料中利用量为230.22万m³。经现场核实，根据月报表逐月累加计算全年利用量228.68万m³，核减1.54万m³利用量;6月份每方瓦斯发电量高达8.32度，核减利用量5.29万m³。</t>
  </si>
  <si>
    <t>贵州金沙龙凤煤业有限公司</t>
  </si>
  <si>
    <t>验收意见及:贵州金沙龙凤煤业有限公司2024年度清算资料中煤层气(煤矿瓦斯)利用量为 4474.47万立方米。经现场核实，根据后台数据计算全年煤层气(煤矿瓦斯)实际利用量为4630.44万立方米。采用后台数据与清算资料中利用量数据进行逐一核对发现清算资料中利用量数据4474.47万立方米为矿方填写错误，本次清算利用量核增155.97万立方米。因此，2024年度贵州金沙龙凤煤业有限公司煤层气(煤矿瓦斯)利用量为 4630.44 万立方米。</t>
  </si>
  <si>
    <t>贵州金沙金泰煤矿有限公司</t>
  </si>
  <si>
    <t>金沙县金泰煤矿</t>
  </si>
  <si>
    <t>经现场核查，金泰煤矿申报利用量为 583.65 万m³,因利用端计量装置2024年12月19日、12月20日校检证书未闭合，共计核减 1.51万m³。</t>
  </si>
  <si>
    <t>贵州天健矿业集团有限公司</t>
  </si>
  <si>
    <t>金沙县熊家湾煤矿</t>
  </si>
  <si>
    <t>验收意见及:熊家湾煤矿 2024年度清算资料中煤层气(煤矿瓦斯)利用量为1255.87万立方米。经现场核算:熊家湾煤矿2024年度煤层气利用量为1方米。</t>
  </si>
  <si>
    <t>金沙县田湾煤矿</t>
  </si>
  <si>
    <t>验收意见及:经资料核查，田湾煤矿 2024年度清算资料中缺抽采及利用端计量装置校准证书，经现场核实，矿方无法提供该资料。因此，不能保证利用端计量数据的真实性和可靠性，故核定田湾煤矿 2024年度煤层气(煤矿瓦斯)抽采利用量为零。</t>
  </si>
  <si>
    <t>织金县</t>
  </si>
  <si>
    <t>贵州贵能世纪春煤业有限责任公司</t>
  </si>
  <si>
    <t>织金县四季春煤矿</t>
  </si>
  <si>
    <t>现场核增全年瓦斯利用量7.01万立方米，核增原因：煤矿上报数据每月少一天，现场复核查询主机数据1811.55万立方米。最终核定全年利用量1811.55万立方米。</t>
  </si>
  <si>
    <t>贵州鲁中矿业有限责任公司</t>
  </si>
  <si>
    <t>织金县贵平煤矿</t>
  </si>
  <si>
    <t>现场核查瓦斯抽采量614.06万立方米，核增抽采量116.99万立方米，核增原因：矿方未统计低负压抽采量116.99万立方米。现场核查高负压抽采量507.07万立方米，取暖季利用量143.43万立方米，高负压抽采量核减0.01万立方米，取暖季利用量核减0.01万立方米，核减原因：矿方小数点后两位采用的是四舍五入的方式计算，现场采用只舍不入的方式计算。</t>
  </si>
  <si>
    <t>织金县实兴煤矿</t>
  </si>
  <si>
    <t>现场核查瓦斯抽采量895.12万立方米，核增抽采量34.28万立方米，核增原因：矿方未统计低负压抽采量34.36万立方米。高负压抽采量860.76万立方米，取暖季利用量148.25万立方米，高负压抽采量核减0.08万立方米，取暖季利用量核减0.03万立方米，核减原因：矿方小数点后两位采用的是四舍五入的方式计算，现场采用只舍不入的方式计算。</t>
  </si>
  <si>
    <t>织金县江西煤矿</t>
  </si>
  <si>
    <t>贵州未来矿业有限公司</t>
  </si>
  <si>
    <t>织金县富祥煤矿
（贵州未来矿业有限公司）</t>
  </si>
  <si>
    <t>织金县珠藏镇兴发煤矿
（众一金彩黔）</t>
  </si>
  <si>
    <t>现场核查瓦斯抽采量451.66万立方米，其中高负压瓦斯抽采量351.20万立方米，低负压瓦斯抽采量100.46万立方米，矿井全年利用量284.46万立方米。与贵州织金兴发煤业有限公司提交的清算资料统计数据一致。</t>
  </si>
  <si>
    <t>织金县岩脚煤矿（一采区）</t>
  </si>
  <si>
    <t>现场核查瓦斯抽采量525.42万立方米，其中高负压瓦斯抽采量282.30万立方米，低负压瓦斯抽采量243.12万立方米。总抽采量核减5.58万立方米，其中高负压抽采量核减4.57万立方米，低负压抽采量核减1.01万立方米。核减原因：2024年3月系统升级，导致部分时间内瓦斯抽采量数据重复储存。</t>
  </si>
  <si>
    <t>贵州安方能源开发投资有限公司</t>
  </si>
  <si>
    <t>织金县兴旺煤矿</t>
  </si>
  <si>
    <t>现场核减全年瓦斯利用量33.83万立方米，核减原因：现场核对利用端校检2024年10月8日至10月22日为空档期，现场复核全年实际利用量398.68万立方米。最终核定全年利用量398.68万立方米。</t>
  </si>
  <si>
    <t>贵州织金三甲矿业有限公司</t>
  </si>
  <si>
    <t>织金县三甲煤矿</t>
  </si>
  <si>
    <t>经现场查阅资料，实地查表，询问交流，上报数据与复核数据一致，按上报数据（该表复核数据与上报数据一致）进行清算。</t>
  </si>
  <si>
    <t>织金县苍海煤矿</t>
  </si>
  <si>
    <t>现场核增全年瓦斯抽采量42.81万立方米，核增高负压瓦斯抽采量33.22万立方米，核增低负压瓦斯抽采量100万立方米，核增原因：2024年6月至7月主机通讯模块损坏，替换到备机使用，主备机切换过程中数据没有及时更新，导致数据漏报，现场核对抽采端全年实际高负压抽采量343.76万立方米；老泵机低负压抽采量未统计，现场核对全年实际低负压抽采量285.34万立方米。最终核定全年抽采量629.10万立方米。</t>
  </si>
  <si>
    <t>织金县大雁煤矿</t>
  </si>
  <si>
    <t>现场核查瓦斯抽采量2132.43万立方米，瓦斯利用量1783.36万立方米，核减抽采量0.04万立方米，核减利用量0.02万立方米。核减原因：矿方小数点后两位采用的是四舍五入的方式计算，现场采用只舍不入的方式计算。</t>
  </si>
  <si>
    <t>贵州水矿控股集团有限责任公司</t>
  </si>
  <si>
    <t>贵州水矿奥瑞安清洁能源有限公司（文家坝煤矿地面瓦斯利用）</t>
  </si>
  <si>
    <t>申报利用量为1333.38万m3。根据现场核实，2024年1月1日-12月31日实际利用混合量为1330.49万m3，根据煤层气检测报告，甲烷浓度为93.45%，计算后得纯量为1243.34万m3；与织金泰弘燃气有限公司结算量为1246.27万m3（2023年12月26日-2024年12月25日）；系统显示数据与结算数据相差不大；故取2024年1月1日-12月31日利用量数据1243.34万m3，核减量为90.04万m3。</t>
  </si>
  <si>
    <t>织金县城关兴发煤矿</t>
  </si>
  <si>
    <t>现场查阅资料，实地查表，询问交流，核减全年瓦斯利用量15.73万方，全年发电上网用气量核减9.19万方，按该表复核数据进行清算。</t>
  </si>
  <si>
    <t>织金县文家坝煤矿（一矿）</t>
  </si>
  <si>
    <t>矿井申报瓦斯利用量1792.02万m3，用于发电，全部自用。经现场复核，存在部分电量上网，矿井全部发电量为1935.01万度，其中上网电量为413.82万度；经计算，全年发电上网用气量为383.24万m3，全年发电非上网用气量1408.78万m3。</t>
  </si>
  <si>
    <t>织金县文家坝二矿</t>
  </si>
  <si>
    <t>矿井申报瓦斯利用量900.83万m3，用于发电，全部自用。经现场复核，矿井1月份部分时间利用量大于抽采量，数据出现异常，故核减49.41万m3，核减后利用量为851.42万m3；煤矿存在部分上网电量，矿井全部发电量为1781.8万度，其中上网电量为381.06万度；经计算，全年发电上网用气量为182.09万m3，全年发电非上网用气量669.33万m3。</t>
  </si>
  <si>
    <t>毕节中城能源有限责任公司</t>
  </si>
  <si>
    <t>织金县肥田煤矿（11采区）</t>
  </si>
  <si>
    <t>矿井申报瓦斯利用量2429.96万m3，用于发电。经现场复核，矿井实际利用量为2430.82万m3，报表利用量大于申报量0.86万m3，矿方同意按照原申报的利用量进行结算。按照上网与非上网电量的比例进行计算，全年发电上网用气量为487.20万m3，全年发电非上网用气量1942.76万m3。</t>
  </si>
  <si>
    <t>贵州省织金县大西南宏达煤业有限公司</t>
  </si>
  <si>
    <t>织金县宏达煤矿</t>
  </si>
  <si>
    <t>经现场核查，核减全年瓦斯抽采量28.97万方，核减瓦斯利用量43.12万方，核增发电量2.55万千瓦时，按该表复核数据进行清算。</t>
  </si>
  <si>
    <t>织金县志成煤矿</t>
  </si>
  <si>
    <t>现场核查瓦斯抽采量352.50万立方米，瓦斯利用量178.70万立方米，由于矿方计算错误，相应核减抽采量0.01万立方米，核减利用量0.01万立方米。</t>
  </si>
  <si>
    <t>纳雍县</t>
  </si>
  <si>
    <t>纳雍县中岭煤矿（贵州中岭矿业有限责任公司）</t>
  </si>
  <si>
    <t>煤矿计量系统显示利用量为4285.85万m3，矿方自己复核，12采区9-10月份、13采区1-3月份瓦斯利用量大于瓦斯抽采量，数据逻辑关系不符，自愿核减2006万m3，申报利用量为2206.07万m3。经专家组现场复核，12采区9-10月份、13采区1-3月份核减量应为2353.78万m3，比申报量核减347.78万m3；中岭煤矿发电机组为2004年胜动生产，机组老化严重，效率低，4月份机组发电效率为4.52kW/m3瓦斯，远高于其他月份平均发电效率为0.94kW/m3瓦斯，核减4月份利用量35.98万m3；核减后利用量为1896.09万m3。</t>
  </si>
  <si>
    <t>纳雍县王家寨煤矿</t>
  </si>
  <si>
    <t>矿井申报利用量为372.01万m3，经复核，实际利用量与申报相符；其中：全年发电上网用气量2.41万m3，全年发电非上网用气量369.60万m3，发电非上网用气量核减0.34万m3。</t>
  </si>
  <si>
    <t>江煤贵州矿业集团有限公司</t>
  </si>
  <si>
    <t>贵州赣兴煤业有限公司</t>
  </si>
  <si>
    <t>煤矿申报利用量为500.43万m3。经现场复核，总利用量为497.16万m3；2024年2月瓦斯利用量大于抽采量，2024年7月瓦斯发电效率为16.5kW/m3，2024年12月瓦斯发电效率为5.7kW/m3，以上3个月数据异常，核减83.39万m3；核减后利用量为413.77万m3。</t>
  </si>
  <si>
    <t>纳雍县比德煤矿</t>
  </si>
  <si>
    <t>经现场复核，矿井报表利用量为1137.85万m3，矿井5、6月份数据异常，利用量大于抽采量，核减350.99万m3，核减后的利用量为786.87万m3；发出的电量全部自用。低负压抽采管路甲烷传感器校检过期，矿方低负压瓦斯抽采浓度小于6%，未参与发电，对本次清算的利用量数据无影响。</t>
  </si>
  <si>
    <t>纳雍县大坝田煤矿</t>
  </si>
  <si>
    <t>煤矿申报利用量为527.58万m3，经现场复核，瓦斯发电站计量装置换表时间为2024年1月17日，故核减1月18日之前的流量9.37万m3，核减后的利用量为518.21万m3。矿方未提供高低负压管路甲烷传感器校检证书，对本次清算的利用量数据无影响。</t>
  </si>
  <si>
    <t>百管委</t>
  </si>
  <si>
    <t>百里杜鹃红林煤矿</t>
  </si>
  <si>
    <t>经现场复核，核减抽采量7.91万方，核减瓦斯利用量324.41万方，核减发电量403.21万千瓦时，按调整后的数据进行核算。</t>
  </si>
  <si>
    <t>贵州金鑫煤业有限公司</t>
  </si>
  <si>
    <t>贵州金鑫煤业有限公司
（黔鑫煤矿）</t>
  </si>
  <si>
    <t>根据现场验收情况，企业将标况混合流量代替标况纯量进行申报，调整后，抽采总量核减6088.10万方，全年抽采利用量调增183.65万方，按调整后的数据进行核算。</t>
  </si>
  <si>
    <t>贵州正合矿产咨询服务有限公司</t>
  </si>
  <si>
    <t>广木煤矿有限公司</t>
  </si>
  <si>
    <t>根据现场验收情况，核增全年发电量1.17万度，核减全年瓦斯抽采量7.76万方，核减全年瓦斯利用量6.87万方，按该表复核数据进行清算。</t>
  </si>
  <si>
    <t>贵州百里杜鹃大西南渝兴煤业有限公司</t>
  </si>
  <si>
    <t>经现场查验、资料查阅、询问交流，核准全年抽采总量核减0.14万方，全年利用量核减0.03万方，全年上网电量核减191.98万千瓦时，按调整后的数据进行核算。</t>
  </si>
  <si>
    <t>贵州百里杜鹃启营煤业有限责任公司</t>
  </si>
  <si>
    <t>贵州百里杜鹃启营煤业有限责任公司黔西县仁和乡中心煤矿</t>
  </si>
  <si>
    <t>经现场查验、资料查阅，将利用端浓度低于6%的量核减，将利用量551.03减去扣除量13.66后得537.37万立方，以调整后的数据为准进行核算。</t>
  </si>
  <si>
    <t>贵州百里杜鹃鹏程煤业有限公司</t>
  </si>
  <si>
    <t>贵州百里杜鹃鹏程煤矿</t>
  </si>
  <si>
    <t>经现场查阅资料，实地查表，核减全年瓦斯利用量205.72万方。</t>
  </si>
  <si>
    <t>七星关区</t>
  </si>
  <si>
    <t>贵州兴伟兴能源投资有限公司</t>
  </si>
  <si>
    <t>金海湖新区兴达煤矿</t>
  </si>
  <si>
    <t>根据现场查验及资料查阅，矿方上报材料中2024年瓦斯利用量为236.75万立方米，存在0.73万立方米统计误差，实际为236.02万立方米；2024年2月至4月，抽采端高负压流量传感器不在检定有效期内，核减期间高负压抽采量121.25万立方米及利用量63.89万立方米；2024年12月12日至31日，利用进气端流量传感器不在检定有效期内，核减期间利用量13.01万立方米；共计核减瓦斯抽采量121.25万立方米，瓦斯利用量77.63万立方米。</t>
  </si>
  <si>
    <t>遵义市小计</t>
  </si>
  <si>
    <t>遵义市</t>
  </si>
  <si>
    <t>播州区</t>
  </si>
  <si>
    <t>贵州省朗月富乘矿业有限公司</t>
  </si>
  <si>
    <t>播州区纸房煤矿（贵州省朗月富乘矿业有限公司）</t>
  </si>
  <si>
    <t>1.现场查验计量装置安装位置及仪表编号，符合要求；2.调取2024年全年瓦斯抽采量、利用量、抽采、利用浓度与清算材料一致；3.所有计量装置仪器、仪表均在校检有效期内。
经核验：全年瓦斯抽采量461.8万m3，利用量415.21万m3，利用率90%。</t>
  </si>
  <si>
    <t>仁怀市</t>
  </si>
  <si>
    <t>贵州金永泰矿业投资有限公司</t>
  </si>
  <si>
    <t>仁怀市梯子岩煤矿（贵州金永泰矿业投资有限公司仁怀市梯子岩煤矿）</t>
  </si>
  <si>
    <t>1.现场查验计量装置安装位置及仪表编号，符合要求；2.调取2024年全年瓦斯抽采量、利用量、抽采、利用浓度与清算材料一致；3.所有计量装置仪器、仪表均在校检有效期内。
经核验：全年瓦斯抽采量847.78万m3，利用量102.03万m3，利用率12%。</t>
  </si>
  <si>
    <t>习水县</t>
  </si>
  <si>
    <t>贵州绿洲红城能源投资有限公司</t>
  </si>
  <si>
    <t>习水县富泓煤矿（贵州绿洲红城能源投资有限公司习水县富泓煤矿）</t>
  </si>
  <si>
    <t>1.经现场复核全年瓦斯抽采量311.93万m3，利用量105.63万m3。取暖季发电上网用气量12.96万m3。2.该矿低负压抽采浓度较低，未进行利用，直接排空，故未计入2024年抽采量。3.由于该矿10月份利用端数据较为异常，矿方自动放弃10月份利用量，相应的利用量及发电量进行核减。</t>
  </si>
  <si>
    <t>贵州新兴宏能矿业有限公司</t>
  </si>
  <si>
    <t>习水县新兴宏能煤矿（贵州新兴宏能矿业有限公司）</t>
  </si>
  <si>
    <t>1.现场查验计量装置安装位置及仪表编号，符合要求。2.经现场核验全年瓦斯抽采量191.23万m3，利用量53.9万m3。取暖季发电上网用气量18.03万m3。3.由于利用端计量装置在12月份出现数据异常情况，利用端比抽采端高1028696.3m3，故现场复核时采用瓦斯发电厂与矿结算单数据85493.33m3进行计算。4.由于利用端计量装置校检未覆盖2024年1月1日~1月11日，核算时核减了该段时间利用量32443.83 m3。</t>
  </si>
  <si>
    <t>习水县龙宝煤矿（贵州绿洲红城能源投资有限公司习水县民化乡龙宝煤矿）</t>
  </si>
  <si>
    <t>桐梓县</t>
  </si>
  <si>
    <t>贵州渝能矿业有限责任公司</t>
  </si>
  <si>
    <t>桐梓县吉源煤矿（贵州渝能矿业有限责任公司桐梓县吉源煤矿）</t>
  </si>
  <si>
    <t>贵州安佳矿业有限公司</t>
  </si>
  <si>
    <t>桐梓县花秋二矿（贵州赤天化花秋矿业有限责任公司）</t>
  </si>
  <si>
    <t>1.现场查验计量装置安装位置及仪表编号，符合要求；2.调取2024年全年瓦斯抽采量、利用量、抽采、利用浓度与清算材料一致；3.所有计量装置仪器、仪表均在校检有效期内。
经核验：全年瓦斯抽采量522.64万m3，利用量215.27万m3，利用率41.2%。煤矿瓦斯发电全部自用，无上网电量。</t>
  </si>
  <si>
    <t>黔西南州小计</t>
  </si>
  <si>
    <t>黔西南州</t>
  </si>
  <si>
    <t>普安县</t>
  </si>
  <si>
    <t>贵州兴安煤业有限公司</t>
  </si>
  <si>
    <t>普安县糯东煤矿</t>
  </si>
  <si>
    <t>根据现场检查，企业申报清算全年发电用气量为2348.91万m³，现场复核后为2348.90万m³，核减0.01万m³，其它资料齐全。</t>
  </si>
  <si>
    <t>晴隆县</t>
  </si>
  <si>
    <t>贵州省晴隆县新锦源煤业有限公司</t>
  </si>
  <si>
    <t>晴隆县锦源煤矿</t>
  </si>
  <si>
    <t>企业瓦斯发电站2024年4月开始正式运行发电，本次为首次申报奖补清算，2024年瓦斯发电站利用端管路未安装计量装置，无法核实具体利用量，本次申报不予核算。</t>
  </si>
  <si>
    <t>贵州省晴隆县新全伦煤业有限公司</t>
  </si>
  <si>
    <t>晴隆县全伦煤矿</t>
  </si>
  <si>
    <t>根据现场检查，企业2024年5月7日至22日、7月8日至31日、9月8日至28日瓦斯浓度过低，未达到发电机组发电的理论要求，以上情况相应核减瓦斯利用量。企业申报清算全年发电用气量为418.56万m³，现场复核后为415.31万m³，核减3.25万m³；申报清算全年发电非上网用气量418.56万m³，实际复核后为320.33万m³，核减98.23万m³。</t>
  </si>
  <si>
    <t>安顺市小计</t>
  </si>
  <si>
    <t>安顺市</t>
  </si>
  <si>
    <t>西秀区</t>
  </si>
  <si>
    <t>贵州强盛集团投资有限公司</t>
  </si>
  <si>
    <t>西秀区宏发煤矿</t>
  </si>
  <si>
    <t>现场核查瓦斯抽采总量1405.63万立方米，高负压抽采量639.34万立方米，低负压抽采量766.29万立方米，核减抽采总量0.87万立方米，核减高负压抽采量0.21万立方米，核减低负压抽采量0.66万立方米，核减原因：矿方每月重复统计一天，导致抽采量偏大。现场核查累计发电总量2311.10万千瓦时，核减0.20万千万时，核减原因：矿方采用的是四舍五入的计算方法，现场核算采用只舍不入的计算方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</si>
</sst>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9">
    <font>
      <sz val="11"/>
      <color theme="1"/>
      <name val="宋体"/>
      <charset val="134"/>
      <scheme val="minor"/>
    </font>
    <font>
      <sz val="18"/>
      <name val="宋体"/>
      <charset val="134"/>
      <scheme val="minor"/>
    </font>
    <font>
      <sz val="10"/>
      <name val="黑体"/>
      <charset val="134"/>
    </font>
    <font>
      <sz val="11"/>
      <name val="宋体"/>
      <charset val="134"/>
      <scheme val="minor"/>
    </font>
    <font>
      <sz val="14"/>
      <name val="黑体"/>
      <charset val="134"/>
    </font>
    <font>
      <sz val="18"/>
      <name val="方正小标宋简体"/>
      <charset val="134"/>
    </font>
    <font>
      <sz val="10"/>
      <name val="黑体"/>
      <charset val="0"/>
    </font>
    <font>
      <b/>
      <sz val="10"/>
      <name val="宋体"/>
      <charset val="134"/>
    </font>
    <font>
      <b/>
      <sz val="10"/>
      <name val="Times New Roman"/>
      <charset val="0"/>
    </font>
    <font>
      <sz val="10"/>
      <color theme="1"/>
      <name val="宋体"/>
      <charset val="0"/>
    </font>
    <font>
      <sz val="10"/>
      <color theme="1"/>
      <name val="宋体"/>
      <charset val="134"/>
    </font>
    <font>
      <sz val="10"/>
      <name val="宋体"/>
      <charset val="134"/>
    </font>
    <font>
      <sz val="10"/>
      <name val="宋体"/>
      <charset val="0"/>
    </font>
    <font>
      <sz val="10"/>
      <name val="宋体"/>
      <charset val="134"/>
      <scheme val="minor"/>
    </font>
    <font>
      <sz val="10"/>
      <name val="Times New Roman"/>
      <charset val="0"/>
    </font>
    <font>
      <b/>
      <sz val="10"/>
      <name val="宋体"/>
      <charset val="0"/>
    </font>
    <font>
      <b/>
      <sz val="10"/>
      <name val="宋体"/>
      <charset val="134"/>
      <scheme val="minor"/>
    </font>
    <font>
      <sz val="10"/>
      <name val="Times New Roman"/>
      <charset val="134"/>
    </font>
    <font>
      <b/>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4" borderId="5" applyNumberFormat="0" applyAlignment="0" applyProtection="0">
      <alignment vertical="center"/>
    </xf>
    <xf numFmtId="0" fontId="28" fillId="5" borderId="6" applyNumberFormat="0" applyAlignment="0" applyProtection="0">
      <alignment vertical="center"/>
    </xf>
    <xf numFmtId="0" fontId="29" fillId="5" borderId="5" applyNumberFormat="0" applyAlignment="0" applyProtection="0">
      <alignment vertical="center"/>
    </xf>
    <xf numFmtId="0" fontId="30" fillId="6"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alignment vertical="center"/>
    </xf>
  </cellStyleXfs>
  <cellXfs count="56">
    <xf numFmtId="0" fontId="0" fillId="0" borderId="0" xfId="0">
      <alignment vertical="center"/>
    </xf>
    <xf numFmtId="176" fontId="1" fillId="0" borderId="0" xfId="0" applyNumberFormat="1" applyFont="1" applyFill="1" applyAlignment="1">
      <alignment vertical="center"/>
    </xf>
    <xf numFmtId="0" fontId="2" fillId="0" borderId="0" xfId="0" applyFont="1">
      <alignment vertical="center"/>
    </xf>
    <xf numFmtId="0" fontId="3" fillId="0" borderId="0" xfId="0" applyNumberFormat="1" applyFont="1">
      <alignment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lignment vertical="center"/>
    </xf>
    <xf numFmtId="0" fontId="4" fillId="0" borderId="0" xfId="0" applyNumberFormat="1"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5" fillId="0" borderId="0" xfId="49" applyNumberFormat="1" applyFont="1" applyFill="1" applyBorder="1" applyAlignment="1">
      <alignment horizontal="center" vertical="center" wrapText="1"/>
    </xf>
    <xf numFmtId="176" fontId="5" fillId="0" borderId="0" xfId="49"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8" fillId="0" borderId="1" xfId="4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7" fontId="12" fillId="0" borderId="1" xfId="49" applyNumberFormat="1" applyFont="1" applyFill="1" applyBorder="1" applyAlignment="1">
      <alignment horizontal="center" vertical="center" wrapText="1"/>
    </xf>
    <xf numFmtId="176"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3" fillId="0" borderId="0" xfId="0" applyFont="1" applyBorder="1" applyAlignment="1">
      <alignment horizontal="left" vertical="center" wrapText="1"/>
    </xf>
    <xf numFmtId="176" fontId="5" fillId="0" borderId="0" xfId="49"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8" fillId="0" borderId="1" xfId="49" applyNumberFormat="1" applyFont="1" applyFill="1" applyBorder="1" applyAlignment="1">
      <alignment horizontal="left" vertical="center" wrapText="1"/>
    </xf>
    <xf numFmtId="176" fontId="11" fillId="0" borderId="1" xfId="49" applyNumberFormat="1" applyFont="1" applyFill="1" applyBorder="1" applyAlignment="1">
      <alignment horizontal="left" vertical="center" wrapText="1"/>
    </xf>
    <xf numFmtId="177" fontId="3" fillId="0" borderId="0" xfId="0" applyNumberFormat="1" applyFont="1">
      <alignment vertical="center"/>
    </xf>
    <xf numFmtId="176" fontId="12" fillId="0" borderId="1" xfId="49"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left" vertical="center" wrapText="1"/>
    </xf>
    <xf numFmtId="177" fontId="12" fillId="2" borderId="1" xfId="49"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176" fontId="11" fillId="0" borderId="1" xfId="49" applyNumberFormat="1" applyFont="1" applyFill="1" applyBorder="1" applyAlignment="1">
      <alignment horizontal="center" vertical="center" wrapText="1"/>
    </xf>
    <xf numFmtId="0" fontId="12" fillId="0" borderId="1" xfId="49"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left" vertical="center" wrapText="1"/>
    </xf>
    <xf numFmtId="176" fontId="18"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8"/>
  <sheetViews>
    <sheetView tabSelected="1" workbookViewId="0">
      <selection activeCell="L4" sqref="L4"/>
    </sheetView>
  </sheetViews>
  <sheetFormatPr defaultColWidth="8.725" defaultRowHeight="13.5"/>
  <cols>
    <col min="1" max="1" width="8.725" style="3"/>
    <col min="2" max="3" width="8.725" style="4"/>
    <col min="4" max="4" width="26.7583333333333" style="4" customWidth="1"/>
    <col min="5" max="5" width="24.375" style="4" customWidth="1"/>
    <col min="6" max="6" width="15.975" style="4" customWidth="1"/>
    <col min="7" max="7" width="14.5" style="4" customWidth="1"/>
    <col min="8" max="8" width="14.5" style="5" customWidth="1"/>
    <col min="9" max="9" width="55.625" style="6" customWidth="1"/>
    <col min="10" max="10" width="9.375" style="7"/>
    <col min="11" max="16384" width="8.725" style="7"/>
  </cols>
  <sheetData>
    <row r="1" ht="39" customHeight="1" spans="1:9">
      <c r="A1" s="8" t="s">
        <v>0</v>
      </c>
      <c r="B1" s="9"/>
      <c r="C1" s="10"/>
      <c r="D1" s="10"/>
      <c r="E1" s="10"/>
      <c r="F1" s="10"/>
      <c r="G1" s="10"/>
      <c r="H1" s="11"/>
      <c r="I1" s="34"/>
    </row>
    <row r="2" s="1" customFormat="1" ht="34" customHeight="1" spans="1:9">
      <c r="A2" s="12" t="s">
        <v>1</v>
      </c>
      <c r="B2" s="13"/>
      <c r="C2" s="13"/>
      <c r="D2" s="13"/>
      <c r="E2" s="13"/>
      <c r="F2" s="13"/>
      <c r="G2" s="13"/>
      <c r="H2" s="12"/>
      <c r="I2" s="35"/>
    </row>
    <row r="3" s="2" customFormat="1" ht="54" customHeight="1" spans="1:9">
      <c r="A3" s="14" t="s">
        <v>2</v>
      </c>
      <c r="B3" s="15" t="s">
        <v>3</v>
      </c>
      <c r="C3" s="15" t="s">
        <v>4</v>
      </c>
      <c r="D3" s="15" t="s">
        <v>5</v>
      </c>
      <c r="E3" s="15" t="s">
        <v>6</v>
      </c>
      <c r="F3" s="15" t="s">
        <v>7</v>
      </c>
      <c r="G3" s="16" t="s">
        <v>8</v>
      </c>
      <c r="H3" s="17" t="s">
        <v>9</v>
      </c>
      <c r="I3" s="36" t="s">
        <v>10</v>
      </c>
    </row>
    <row r="4" spans="1:9">
      <c r="A4" s="18"/>
      <c r="B4" s="19"/>
      <c r="C4" s="19"/>
      <c r="D4" s="19" t="s">
        <v>11</v>
      </c>
      <c r="E4" s="19"/>
      <c r="F4" s="19"/>
      <c r="G4" s="20">
        <f>G5+G59+G115+G123+G127</f>
        <v>137373.78</v>
      </c>
      <c r="H4" s="21">
        <f>H5+H59+H115+H123+H127</f>
        <v>27674.01</v>
      </c>
      <c r="I4" s="37"/>
    </row>
    <row r="5" spans="1:9">
      <c r="A5" s="18"/>
      <c r="B5" s="19"/>
      <c r="C5" s="19"/>
      <c r="D5" s="19" t="s">
        <v>12</v>
      </c>
      <c r="E5" s="19"/>
      <c r="F5" s="19"/>
      <c r="G5" s="20">
        <f>SUM(G6:G58)</f>
        <v>63859.38</v>
      </c>
      <c r="H5" s="21">
        <f>SUM(H6:H58)</f>
        <v>12823.74</v>
      </c>
      <c r="I5" s="37"/>
    </row>
    <row r="6" ht="36" spans="1:9">
      <c r="A6" s="22">
        <v>1</v>
      </c>
      <c r="B6" s="23" t="s">
        <v>13</v>
      </c>
      <c r="C6" s="23" t="s">
        <v>14</v>
      </c>
      <c r="D6" s="23" t="s">
        <v>15</v>
      </c>
      <c r="E6" s="23" t="s">
        <v>16</v>
      </c>
      <c r="F6" s="24" t="s">
        <v>17</v>
      </c>
      <c r="G6" s="25">
        <v>4061.58</v>
      </c>
      <c r="H6" s="26">
        <v>812.31</v>
      </c>
      <c r="I6" s="38" t="s">
        <v>18</v>
      </c>
    </row>
    <row r="7" ht="48" spans="1:9">
      <c r="A7" s="22">
        <v>2</v>
      </c>
      <c r="B7" s="23" t="s">
        <v>13</v>
      </c>
      <c r="C7" s="23" t="s">
        <v>14</v>
      </c>
      <c r="D7" s="23" t="s">
        <v>15</v>
      </c>
      <c r="E7" s="23" t="s">
        <v>19</v>
      </c>
      <c r="F7" s="24" t="s">
        <v>17</v>
      </c>
      <c r="G7" s="25">
        <v>3655.74</v>
      </c>
      <c r="H7" s="26">
        <v>731.14</v>
      </c>
      <c r="I7" s="38" t="s">
        <v>20</v>
      </c>
    </row>
    <row r="8" ht="48" spans="1:9">
      <c r="A8" s="22">
        <v>3</v>
      </c>
      <c r="B8" s="23" t="s">
        <v>13</v>
      </c>
      <c r="C8" s="23" t="s">
        <v>14</v>
      </c>
      <c r="D8" s="23" t="s">
        <v>15</v>
      </c>
      <c r="E8" s="23" t="s">
        <v>21</v>
      </c>
      <c r="F8" s="24" t="s">
        <v>17</v>
      </c>
      <c r="G8" s="27">
        <v>3228.1</v>
      </c>
      <c r="H8" s="26">
        <v>645.62</v>
      </c>
      <c r="I8" s="38" t="s">
        <v>22</v>
      </c>
    </row>
    <row r="9" ht="24" spans="1:9">
      <c r="A9" s="22">
        <v>4</v>
      </c>
      <c r="B9" s="23" t="s">
        <v>13</v>
      </c>
      <c r="C9" s="23" t="s">
        <v>14</v>
      </c>
      <c r="D9" s="23" t="s">
        <v>15</v>
      </c>
      <c r="E9" s="23" t="s">
        <v>23</v>
      </c>
      <c r="F9" s="24" t="s">
        <v>17</v>
      </c>
      <c r="G9" s="27">
        <v>2898.4</v>
      </c>
      <c r="H9" s="26">
        <v>579.68</v>
      </c>
      <c r="I9" s="38" t="s">
        <v>24</v>
      </c>
    </row>
    <row r="10" ht="24" spans="1:9">
      <c r="A10" s="22">
        <v>5</v>
      </c>
      <c r="B10" s="23" t="s">
        <v>13</v>
      </c>
      <c r="C10" s="23" t="s">
        <v>14</v>
      </c>
      <c r="D10" s="23" t="s">
        <v>15</v>
      </c>
      <c r="E10" s="23" t="s">
        <v>25</v>
      </c>
      <c r="F10" s="24" t="s">
        <v>17</v>
      </c>
      <c r="G10" s="25">
        <v>4978.56</v>
      </c>
      <c r="H10" s="26">
        <v>995.71</v>
      </c>
      <c r="I10" s="38" t="s">
        <v>26</v>
      </c>
    </row>
    <row r="11" spans="1:9">
      <c r="A11" s="22">
        <v>6</v>
      </c>
      <c r="B11" s="23" t="s">
        <v>13</v>
      </c>
      <c r="C11" s="23" t="s">
        <v>14</v>
      </c>
      <c r="D11" s="23" t="s">
        <v>15</v>
      </c>
      <c r="E11" s="23" t="s">
        <v>27</v>
      </c>
      <c r="F11" s="24" t="s">
        <v>17</v>
      </c>
      <c r="G11" s="27">
        <v>4682.71</v>
      </c>
      <c r="H11" s="26">
        <v>936.54</v>
      </c>
      <c r="I11" s="38" t="s">
        <v>28</v>
      </c>
    </row>
    <row r="12" ht="36" spans="1:9">
      <c r="A12" s="22">
        <v>7</v>
      </c>
      <c r="B12" s="23" t="s">
        <v>13</v>
      </c>
      <c r="C12" s="23" t="s">
        <v>14</v>
      </c>
      <c r="D12" s="23" t="s">
        <v>15</v>
      </c>
      <c r="E12" s="23" t="s">
        <v>29</v>
      </c>
      <c r="F12" s="24" t="s">
        <v>17</v>
      </c>
      <c r="G12" s="25">
        <v>1091.28</v>
      </c>
      <c r="H12" s="26">
        <v>218.25</v>
      </c>
      <c r="I12" s="38" t="s">
        <v>30</v>
      </c>
    </row>
    <row r="13" ht="72" spans="1:9">
      <c r="A13" s="22">
        <v>8</v>
      </c>
      <c r="B13" s="23" t="s">
        <v>13</v>
      </c>
      <c r="C13" s="23" t="s">
        <v>14</v>
      </c>
      <c r="D13" s="23" t="s">
        <v>31</v>
      </c>
      <c r="E13" s="23" t="s">
        <v>32</v>
      </c>
      <c r="F13" s="24" t="s">
        <v>17</v>
      </c>
      <c r="G13" s="25">
        <v>204.85</v>
      </c>
      <c r="H13" s="26">
        <v>40.97</v>
      </c>
      <c r="I13" s="38" t="s">
        <v>33</v>
      </c>
    </row>
    <row r="14" ht="36" spans="1:9">
      <c r="A14" s="22">
        <v>9</v>
      </c>
      <c r="B14" s="23" t="s">
        <v>13</v>
      </c>
      <c r="C14" s="23" t="s">
        <v>14</v>
      </c>
      <c r="D14" s="23" t="s">
        <v>34</v>
      </c>
      <c r="E14" s="23" t="s">
        <v>35</v>
      </c>
      <c r="F14" s="24" t="s">
        <v>17</v>
      </c>
      <c r="G14" s="27">
        <v>598.27</v>
      </c>
      <c r="H14" s="26">
        <v>119.65</v>
      </c>
      <c r="I14" s="38" t="s">
        <v>36</v>
      </c>
    </row>
    <row r="15" ht="36" spans="1:9">
      <c r="A15" s="22">
        <v>10</v>
      </c>
      <c r="B15" s="23" t="s">
        <v>13</v>
      </c>
      <c r="C15" s="23" t="s">
        <v>14</v>
      </c>
      <c r="D15" s="23" t="s">
        <v>34</v>
      </c>
      <c r="E15" s="23" t="s">
        <v>37</v>
      </c>
      <c r="F15" s="24" t="s">
        <v>17</v>
      </c>
      <c r="G15" s="25">
        <v>63.05</v>
      </c>
      <c r="H15" s="26">
        <v>12.61</v>
      </c>
      <c r="I15" s="38" t="s">
        <v>38</v>
      </c>
    </row>
    <row r="16" ht="36" spans="1:11">
      <c r="A16" s="22">
        <v>11</v>
      </c>
      <c r="B16" s="23" t="s">
        <v>13</v>
      </c>
      <c r="C16" s="23" t="s">
        <v>14</v>
      </c>
      <c r="D16" s="23" t="s">
        <v>34</v>
      </c>
      <c r="E16" s="23" t="s">
        <v>39</v>
      </c>
      <c r="F16" s="24" t="s">
        <v>17</v>
      </c>
      <c r="G16" s="27">
        <v>1527.52</v>
      </c>
      <c r="H16" s="26">
        <v>305.5</v>
      </c>
      <c r="I16" s="38" t="s">
        <v>40</v>
      </c>
      <c r="J16" s="7"/>
      <c r="K16" s="39"/>
    </row>
    <row r="17" ht="24" spans="1:9">
      <c r="A17" s="22">
        <v>12</v>
      </c>
      <c r="B17" s="23" t="s">
        <v>13</v>
      </c>
      <c r="C17" s="23" t="s">
        <v>14</v>
      </c>
      <c r="D17" s="23" t="s">
        <v>34</v>
      </c>
      <c r="E17" s="23" t="s">
        <v>41</v>
      </c>
      <c r="F17" s="24" t="s">
        <v>17</v>
      </c>
      <c r="G17" s="27">
        <v>600.77</v>
      </c>
      <c r="H17" s="26">
        <v>120.15</v>
      </c>
      <c r="I17" s="38" t="s">
        <v>42</v>
      </c>
    </row>
    <row r="18" ht="48" spans="1:9">
      <c r="A18" s="22">
        <v>13</v>
      </c>
      <c r="B18" s="23" t="s">
        <v>13</v>
      </c>
      <c r="C18" s="23" t="s">
        <v>14</v>
      </c>
      <c r="D18" s="23" t="s">
        <v>34</v>
      </c>
      <c r="E18" s="23" t="s">
        <v>43</v>
      </c>
      <c r="F18" s="24" t="s">
        <v>17</v>
      </c>
      <c r="G18" s="27">
        <v>1548.06</v>
      </c>
      <c r="H18" s="26">
        <v>309.61</v>
      </c>
      <c r="I18" s="38" t="s">
        <v>44</v>
      </c>
    </row>
    <row r="19" ht="60" spans="1:11">
      <c r="A19" s="22">
        <v>14</v>
      </c>
      <c r="B19" s="23" t="s">
        <v>13</v>
      </c>
      <c r="C19" s="23" t="s">
        <v>14</v>
      </c>
      <c r="D19" s="23" t="s">
        <v>34</v>
      </c>
      <c r="E19" s="23" t="s">
        <v>45</v>
      </c>
      <c r="F19" s="24" t="s">
        <v>17</v>
      </c>
      <c r="G19" s="25">
        <v>1749.5</v>
      </c>
      <c r="H19" s="26">
        <v>349.9</v>
      </c>
      <c r="I19" s="38" t="s">
        <v>46</v>
      </c>
      <c r="J19" s="7"/>
      <c r="K19" s="39"/>
    </row>
    <row r="20" ht="48" spans="1:9">
      <c r="A20" s="22">
        <v>15</v>
      </c>
      <c r="B20" s="23" t="s">
        <v>13</v>
      </c>
      <c r="C20" s="23" t="s">
        <v>14</v>
      </c>
      <c r="D20" s="23" t="s">
        <v>47</v>
      </c>
      <c r="E20" s="23" t="s">
        <v>48</v>
      </c>
      <c r="F20" s="24" t="s">
        <v>17</v>
      </c>
      <c r="G20" s="25">
        <v>450.8</v>
      </c>
      <c r="H20" s="26">
        <v>90.16</v>
      </c>
      <c r="I20" s="38" t="s">
        <v>49</v>
      </c>
    </row>
    <row r="21" ht="60" spans="1:9">
      <c r="A21" s="22">
        <v>16</v>
      </c>
      <c r="B21" s="23" t="s">
        <v>13</v>
      </c>
      <c r="C21" s="23" t="s">
        <v>14</v>
      </c>
      <c r="D21" s="23" t="s">
        <v>50</v>
      </c>
      <c r="E21" s="23" t="s">
        <v>51</v>
      </c>
      <c r="F21" s="24" t="s">
        <v>17</v>
      </c>
      <c r="G21" s="27">
        <v>289.15</v>
      </c>
      <c r="H21" s="26">
        <v>57.83</v>
      </c>
      <c r="I21" s="38" t="s">
        <v>52</v>
      </c>
    </row>
    <row r="22" ht="48" spans="1:9">
      <c r="A22" s="22">
        <v>17</v>
      </c>
      <c r="B22" s="23" t="s">
        <v>13</v>
      </c>
      <c r="C22" s="23" t="s">
        <v>14</v>
      </c>
      <c r="D22" s="23" t="s">
        <v>53</v>
      </c>
      <c r="E22" s="23" t="s">
        <v>54</v>
      </c>
      <c r="F22" s="24" t="s">
        <v>17</v>
      </c>
      <c r="G22" s="25">
        <v>925.91</v>
      </c>
      <c r="H22" s="26">
        <v>185.18</v>
      </c>
      <c r="I22" s="38" t="s">
        <v>55</v>
      </c>
    </row>
    <row r="23" spans="1:11">
      <c r="A23" s="22">
        <v>18</v>
      </c>
      <c r="B23" s="23" t="s">
        <v>13</v>
      </c>
      <c r="C23" s="23" t="s">
        <v>14</v>
      </c>
      <c r="D23" s="23" t="s">
        <v>56</v>
      </c>
      <c r="E23" s="23" t="s">
        <v>57</v>
      </c>
      <c r="F23" s="24" t="s">
        <v>17</v>
      </c>
      <c r="G23" s="27">
        <v>1880.03</v>
      </c>
      <c r="H23" s="26">
        <v>376</v>
      </c>
      <c r="I23" s="38" t="s">
        <v>58</v>
      </c>
      <c r="J23" s="7"/>
      <c r="K23" s="39"/>
    </row>
    <row r="24" ht="48" spans="1:9">
      <c r="A24" s="22">
        <v>19</v>
      </c>
      <c r="B24" s="23" t="s">
        <v>13</v>
      </c>
      <c r="C24" s="23" t="s">
        <v>14</v>
      </c>
      <c r="D24" s="23" t="s">
        <v>59</v>
      </c>
      <c r="E24" s="23" t="s">
        <v>60</v>
      </c>
      <c r="F24" s="24" t="s">
        <v>17</v>
      </c>
      <c r="G24" s="25">
        <v>422.09</v>
      </c>
      <c r="H24" s="26">
        <v>84.41</v>
      </c>
      <c r="I24" s="38" t="s">
        <v>61</v>
      </c>
    </row>
    <row r="25" ht="48" spans="1:9">
      <c r="A25" s="22">
        <v>20</v>
      </c>
      <c r="B25" s="23" t="s">
        <v>13</v>
      </c>
      <c r="C25" s="23" t="s">
        <v>14</v>
      </c>
      <c r="D25" s="23" t="s">
        <v>59</v>
      </c>
      <c r="E25" s="23" t="s">
        <v>62</v>
      </c>
      <c r="F25" s="24" t="s">
        <v>17</v>
      </c>
      <c r="G25" s="25">
        <v>0</v>
      </c>
      <c r="H25" s="26">
        <v>0</v>
      </c>
      <c r="I25" s="38" t="s">
        <v>63</v>
      </c>
    </row>
    <row r="26" spans="1:9">
      <c r="A26" s="22">
        <v>21</v>
      </c>
      <c r="B26" s="23" t="s">
        <v>13</v>
      </c>
      <c r="C26" s="23" t="s">
        <v>14</v>
      </c>
      <c r="D26" s="23" t="s">
        <v>59</v>
      </c>
      <c r="E26" s="23" t="s">
        <v>64</v>
      </c>
      <c r="F26" s="24" t="s">
        <v>17</v>
      </c>
      <c r="G26" s="27">
        <v>309.77</v>
      </c>
      <c r="H26" s="26">
        <v>61.95</v>
      </c>
      <c r="I26" s="38" t="s">
        <v>65</v>
      </c>
    </row>
    <row r="27" ht="48" spans="1:9">
      <c r="A27" s="22">
        <v>22</v>
      </c>
      <c r="B27" s="23" t="s">
        <v>13</v>
      </c>
      <c r="C27" s="23" t="s">
        <v>14</v>
      </c>
      <c r="D27" s="23" t="s">
        <v>59</v>
      </c>
      <c r="E27" s="23" t="s">
        <v>66</v>
      </c>
      <c r="F27" s="24" t="s">
        <v>17</v>
      </c>
      <c r="G27" s="25">
        <v>152.28</v>
      </c>
      <c r="H27" s="26">
        <v>30.45</v>
      </c>
      <c r="I27" s="38" t="s">
        <v>67</v>
      </c>
    </row>
    <row r="28" ht="36" spans="1:9">
      <c r="A28" s="22">
        <v>23</v>
      </c>
      <c r="B28" s="23" t="s">
        <v>13</v>
      </c>
      <c r="C28" s="23" t="s">
        <v>14</v>
      </c>
      <c r="D28" s="23" t="s">
        <v>68</v>
      </c>
      <c r="E28" s="23" t="s">
        <v>69</v>
      </c>
      <c r="F28" s="24" t="s">
        <v>17</v>
      </c>
      <c r="G28" s="27">
        <v>266.91</v>
      </c>
      <c r="H28" s="26">
        <v>53.38</v>
      </c>
      <c r="I28" s="38" t="s">
        <v>70</v>
      </c>
    </row>
    <row r="29" ht="24" spans="1:9">
      <c r="A29" s="22">
        <v>24</v>
      </c>
      <c r="B29" s="23" t="s">
        <v>13</v>
      </c>
      <c r="C29" s="23" t="s">
        <v>14</v>
      </c>
      <c r="D29" s="23" t="s">
        <v>71</v>
      </c>
      <c r="E29" s="23" t="s">
        <v>72</v>
      </c>
      <c r="F29" s="24" t="s">
        <v>17</v>
      </c>
      <c r="G29" s="27">
        <v>1126.15</v>
      </c>
      <c r="H29" s="26">
        <v>225.23</v>
      </c>
      <c r="I29" s="38" t="s">
        <v>73</v>
      </c>
    </row>
    <row r="30" spans="1:9">
      <c r="A30" s="22">
        <v>25</v>
      </c>
      <c r="B30" s="23" t="s">
        <v>13</v>
      </c>
      <c r="C30" s="23" t="s">
        <v>14</v>
      </c>
      <c r="D30" s="23" t="s">
        <v>59</v>
      </c>
      <c r="E30" s="23" t="s">
        <v>74</v>
      </c>
      <c r="F30" s="24" t="s">
        <v>17</v>
      </c>
      <c r="G30" s="27">
        <v>517.8</v>
      </c>
      <c r="H30" s="26">
        <v>103.56</v>
      </c>
      <c r="I30" s="38" t="s">
        <v>58</v>
      </c>
    </row>
    <row r="31" spans="1:9">
      <c r="A31" s="22">
        <v>26</v>
      </c>
      <c r="B31" s="23" t="s">
        <v>13</v>
      </c>
      <c r="C31" s="23" t="s">
        <v>14</v>
      </c>
      <c r="D31" s="23" t="s">
        <v>75</v>
      </c>
      <c r="E31" s="28" t="s">
        <v>76</v>
      </c>
      <c r="F31" s="24" t="s">
        <v>17</v>
      </c>
      <c r="G31" s="27">
        <v>0</v>
      </c>
      <c r="H31" s="26">
        <v>0</v>
      </c>
      <c r="I31" s="38" t="s">
        <v>77</v>
      </c>
    </row>
    <row r="32" ht="48" spans="1:9">
      <c r="A32" s="22">
        <v>27</v>
      </c>
      <c r="B32" s="23" t="s">
        <v>13</v>
      </c>
      <c r="C32" s="23" t="s">
        <v>14</v>
      </c>
      <c r="D32" s="23" t="s">
        <v>78</v>
      </c>
      <c r="E32" s="28" t="s">
        <v>79</v>
      </c>
      <c r="F32" s="24" t="s">
        <v>17</v>
      </c>
      <c r="G32" s="27">
        <v>161.38</v>
      </c>
      <c r="H32" s="26">
        <v>32.27</v>
      </c>
      <c r="I32" s="38" t="s">
        <v>80</v>
      </c>
    </row>
    <row r="33" ht="24" spans="1:9">
      <c r="A33" s="22">
        <v>28</v>
      </c>
      <c r="B33" s="23" t="s">
        <v>13</v>
      </c>
      <c r="C33" s="23" t="s">
        <v>14</v>
      </c>
      <c r="D33" s="23" t="s">
        <v>15</v>
      </c>
      <c r="E33" s="23" t="s">
        <v>81</v>
      </c>
      <c r="F33" s="24" t="s">
        <v>17</v>
      </c>
      <c r="G33" s="27">
        <v>1329.58</v>
      </c>
      <c r="H33" s="26">
        <v>265.91</v>
      </c>
      <c r="I33" s="38" t="s">
        <v>82</v>
      </c>
    </row>
    <row r="34" ht="36" spans="1:9">
      <c r="A34" s="22">
        <v>29</v>
      </c>
      <c r="B34" s="23" t="s">
        <v>13</v>
      </c>
      <c r="C34" s="23" t="s">
        <v>83</v>
      </c>
      <c r="D34" s="23" t="s">
        <v>84</v>
      </c>
      <c r="E34" s="23" t="s">
        <v>85</v>
      </c>
      <c r="F34" s="24" t="s">
        <v>17</v>
      </c>
      <c r="G34" s="27">
        <v>225.44</v>
      </c>
      <c r="H34" s="26">
        <v>45.08</v>
      </c>
      <c r="I34" s="40" t="s">
        <v>86</v>
      </c>
    </row>
    <row r="35" ht="48" spans="1:9">
      <c r="A35" s="22">
        <v>30</v>
      </c>
      <c r="B35" s="23" t="s">
        <v>13</v>
      </c>
      <c r="C35" s="23" t="s">
        <v>83</v>
      </c>
      <c r="D35" s="23" t="s">
        <v>87</v>
      </c>
      <c r="E35" s="28" t="s">
        <v>88</v>
      </c>
      <c r="F35" s="24" t="s">
        <v>17</v>
      </c>
      <c r="G35" s="27">
        <v>3363.23</v>
      </c>
      <c r="H35" s="26">
        <v>672.64</v>
      </c>
      <c r="I35" s="38" t="s">
        <v>89</v>
      </c>
    </row>
    <row r="36" ht="48" spans="1:9">
      <c r="A36" s="22">
        <v>31</v>
      </c>
      <c r="B36" s="23" t="s">
        <v>13</v>
      </c>
      <c r="C36" s="23" t="s">
        <v>83</v>
      </c>
      <c r="D36" s="23" t="s">
        <v>90</v>
      </c>
      <c r="E36" s="28" t="s">
        <v>91</v>
      </c>
      <c r="F36" s="24" t="s">
        <v>17</v>
      </c>
      <c r="G36" s="27">
        <v>2287.16</v>
      </c>
      <c r="H36" s="26">
        <v>457.43</v>
      </c>
      <c r="I36" s="38" t="s">
        <v>92</v>
      </c>
    </row>
    <row r="37" ht="36" spans="1:9">
      <c r="A37" s="22">
        <v>32</v>
      </c>
      <c r="B37" s="23" t="s">
        <v>13</v>
      </c>
      <c r="C37" s="23" t="s">
        <v>83</v>
      </c>
      <c r="D37" s="23" t="s">
        <v>90</v>
      </c>
      <c r="E37" s="28" t="s">
        <v>93</v>
      </c>
      <c r="F37" s="24" t="s">
        <v>17</v>
      </c>
      <c r="G37" s="27">
        <v>215.71</v>
      </c>
      <c r="H37" s="26">
        <v>43.14</v>
      </c>
      <c r="I37" s="38" t="s">
        <v>94</v>
      </c>
    </row>
    <row r="38" ht="60" spans="1:11">
      <c r="A38" s="22">
        <v>33</v>
      </c>
      <c r="B38" s="23" t="s">
        <v>13</v>
      </c>
      <c r="C38" s="23" t="s">
        <v>83</v>
      </c>
      <c r="D38" s="23" t="s">
        <v>95</v>
      </c>
      <c r="E38" s="23" t="s">
        <v>96</v>
      </c>
      <c r="F38" s="24" t="s">
        <v>17</v>
      </c>
      <c r="G38" s="27">
        <v>529.5</v>
      </c>
      <c r="H38" s="26">
        <v>105.9</v>
      </c>
      <c r="I38" s="38" t="s">
        <v>97</v>
      </c>
      <c r="J38" s="7"/>
      <c r="K38" s="39"/>
    </row>
    <row r="39" ht="48" spans="1:9">
      <c r="A39" s="22">
        <v>34</v>
      </c>
      <c r="B39" s="23" t="s">
        <v>13</v>
      </c>
      <c r="C39" s="23" t="s">
        <v>83</v>
      </c>
      <c r="D39" s="23" t="s">
        <v>90</v>
      </c>
      <c r="E39" s="23" t="s">
        <v>98</v>
      </c>
      <c r="F39" s="24" t="s">
        <v>17</v>
      </c>
      <c r="G39" s="27">
        <v>621.44</v>
      </c>
      <c r="H39" s="26">
        <v>124.28</v>
      </c>
      <c r="I39" s="38" t="s">
        <v>99</v>
      </c>
    </row>
    <row r="40" spans="1:9">
      <c r="A40" s="22">
        <v>35</v>
      </c>
      <c r="B40" s="23" t="s">
        <v>13</v>
      </c>
      <c r="C40" s="23" t="s">
        <v>83</v>
      </c>
      <c r="D40" s="23" t="s">
        <v>100</v>
      </c>
      <c r="E40" s="23" t="s">
        <v>101</v>
      </c>
      <c r="F40" s="24" t="s">
        <v>17</v>
      </c>
      <c r="G40" s="27">
        <v>76.17</v>
      </c>
      <c r="H40" s="26">
        <v>15.23</v>
      </c>
      <c r="I40" s="38" t="s">
        <v>102</v>
      </c>
    </row>
    <row r="41" ht="24" spans="1:9">
      <c r="A41" s="22">
        <v>36</v>
      </c>
      <c r="B41" s="23" t="s">
        <v>13</v>
      </c>
      <c r="C41" s="23" t="s">
        <v>83</v>
      </c>
      <c r="D41" s="23" t="s">
        <v>103</v>
      </c>
      <c r="E41" s="23" t="s">
        <v>104</v>
      </c>
      <c r="F41" s="24" t="s">
        <v>17</v>
      </c>
      <c r="G41" s="27">
        <v>883.09</v>
      </c>
      <c r="H41" s="26">
        <v>176.61</v>
      </c>
      <c r="I41" s="38" t="s">
        <v>105</v>
      </c>
    </row>
    <row r="42" ht="84" spans="1:9">
      <c r="A42" s="22">
        <v>37</v>
      </c>
      <c r="B42" s="23" t="s">
        <v>13</v>
      </c>
      <c r="C42" s="23" t="s">
        <v>83</v>
      </c>
      <c r="D42" s="23" t="s">
        <v>34</v>
      </c>
      <c r="E42" s="23" t="s">
        <v>106</v>
      </c>
      <c r="F42" s="24" t="s">
        <v>17</v>
      </c>
      <c r="G42" s="27">
        <v>259.73</v>
      </c>
      <c r="H42" s="26">
        <v>51.94</v>
      </c>
      <c r="I42" s="38" t="s">
        <v>107</v>
      </c>
    </row>
    <row r="43" ht="60" spans="1:11">
      <c r="A43" s="22">
        <v>38</v>
      </c>
      <c r="B43" s="23" t="s">
        <v>13</v>
      </c>
      <c r="C43" s="23" t="s">
        <v>83</v>
      </c>
      <c r="D43" s="23" t="s">
        <v>90</v>
      </c>
      <c r="E43" s="23" t="s">
        <v>108</v>
      </c>
      <c r="F43" s="24" t="s">
        <v>17</v>
      </c>
      <c r="G43" s="27">
        <v>765</v>
      </c>
      <c r="H43" s="26">
        <v>153</v>
      </c>
      <c r="I43" s="38" t="s">
        <v>109</v>
      </c>
      <c r="J43" s="7"/>
      <c r="K43" s="39"/>
    </row>
    <row r="44" ht="48" spans="1:9">
      <c r="A44" s="22">
        <v>39</v>
      </c>
      <c r="B44" s="23" t="s">
        <v>13</v>
      </c>
      <c r="C44" s="23" t="s">
        <v>83</v>
      </c>
      <c r="D44" s="23" t="s">
        <v>95</v>
      </c>
      <c r="E44" s="23" t="s">
        <v>110</v>
      </c>
      <c r="F44" s="24" t="s">
        <v>17</v>
      </c>
      <c r="G44" s="27">
        <v>355.31</v>
      </c>
      <c r="H44" s="26">
        <v>71.06</v>
      </c>
      <c r="I44" s="38" t="s">
        <v>111</v>
      </c>
    </row>
    <row r="45" ht="48" spans="1:9">
      <c r="A45" s="22">
        <v>40</v>
      </c>
      <c r="B45" s="23" t="s">
        <v>13</v>
      </c>
      <c r="C45" s="23" t="s">
        <v>83</v>
      </c>
      <c r="D45" s="23" t="s">
        <v>95</v>
      </c>
      <c r="E45" s="23" t="s">
        <v>112</v>
      </c>
      <c r="F45" s="24" t="s">
        <v>17</v>
      </c>
      <c r="G45" s="27">
        <v>778.8</v>
      </c>
      <c r="H45" s="26">
        <v>155.76</v>
      </c>
      <c r="I45" s="38" t="s">
        <v>113</v>
      </c>
    </row>
    <row r="46" ht="60" spans="1:9">
      <c r="A46" s="22">
        <v>41</v>
      </c>
      <c r="B46" s="23" t="s">
        <v>13</v>
      </c>
      <c r="C46" s="23" t="s">
        <v>83</v>
      </c>
      <c r="D46" s="23" t="s">
        <v>114</v>
      </c>
      <c r="E46" s="23" t="s">
        <v>115</v>
      </c>
      <c r="F46" s="24" t="s">
        <v>17</v>
      </c>
      <c r="G46" s="27">
        <v>251.89</v>
      </c>
      <c r="H46" s="26">
        <v>50.37</v>
      </c>
      <c r="I46" s="41" t="s">
        <v>116</v>
      </c>
    </row>
    <row r="47" ht="24" spans="1:9">
      <c r="A47" s="22">
        <v>42</v>
      </c>
      <c r="B47" s="23" t="s">
        <v>13</v>
      </c>
      <c r="C47" s="23" t="s">
        <v>83</v>
      </c>
      <c r="D47" s="23" t="s">
        <v>117</v>
      </c>
      <c r="E47" s="28" t="s">
        <v>118</v>
      </c>
      <c r="F47" s="24" t="s">
        <v>17</v>
      </c>
      <c r="G47" s="27">
        <v>0</v>
      </c>
      <c r="H47" s="26">
        <v>0</v>
      </c>
      <c r="I47" s="38" t="s">
        <v>119</v>
      </c>
    </row>
    <row r="48" ht="24" spans="1:9">
      <c r="A48" s="22">
        <v>43</v>
      </c>
      <c r="B48" s="23" t="s">
        <v>13</v>
      </c>
      <c r="C48" s="23" t="s">
        <v>83</v>
      </c>
      <c r="D48" s="23" t="s">
        <v>120</v>
      </c>
      <c r="E48" s="23" t="s">
        <v>121</v>
      </c>
      <c r="F48" s="29" t="s">
        <v>122</v>
      </c>
      <c r="G48" s="27">
        <v>131.58</v>
      </c>
      <c r="H48" s="26">
        <v>39.47</v>
      </c>
      <c r="I48" s="38" t="s">
        <v>65</v>
      </c>
    </row>
    <row r="49" ht="48" spans="1:9">
      <c r="A49" s="22">
        <v>44</v>
      </c>
      <c r="B49" s="23" t="s">
        <v>13</v>
      </c>
      <c r="C49" s="23" t="s">
        <v>83</v>
      </c>
      <c r="D49" s="23" t="s">
        <v>90</v>
      </c>
      <c r="E49" s="28" t="s">
        <v>123</v>
      </c>
      <c r="F49" s="24" t="s">
        <v>17</v>
      </c>
      <c r="G49" s="27">
        <v>938.72</v>
      </c>
      <c r="H49" s="26">
        <v>187.74</v>
      </c>
      <c r="I49" s="38" t="s">
        <v>124</v>
      </c>
    </row>
    <row r="50" ht="84" spans="1:9">
      <c r="A50" s="22">
        <v>45</v>
      </c>
      <c r="B50" s="23" t="s">
        <v>13</v>
      </c>
      <c r="C50" s="23" t="s">
        <v>125</v>
      </c>
      <c r="D50" s="23" t="s">
        <v>90</v>
      </c>
      <c r="E50" s="28" t="s">
        <v>126</v>
      </c>
      <c r="F50" s="24" t="s">
        <v>17</v>
      </c>
      <c r="G50" s="27">
        <v>6171.92</v>
      </c>
      <c r="H50" s="26">
        <v>1234.38</v>
      </c>
      <c r="I50" s="38" t="s">
        <v>127</v>
      </c>
    </row>
    <row r="51" ht="60" spans="1:9">
      <c r="A51" s="22">
        <v>46</v>
      </c>
      <c r="B51" s="23" t="s">
        <v>13</v>
      </c>
      <c r="C51" s="23" t="s">
        <v>125</v>
      </c>
      <c r="D51" s="23" t="s">
        <v>90</v>
      </c>
      <c r="E51" s="23" t="s">
        <v>128</v>
      </c>
      <c r="F51" s="24" t="s">
        <v>17</v>
      </c>
      <c r="G51" s="27">
        <v>1489.63</v>
      </c>
      <c r="H51" s="26">
        <v>297.92</v>
      </c>
      <c r="I51" s="41" t="s">
        <v>129</v>
      </c>
    </row>
    <row r="52" ht="72" spans="1:9">
      <c r="A52" s="22">
        <v>47</v>
      </c>
      <c r="B52" s="23" t="s">
        <v>13</v>
      </c>
      <c r="C52" s="23" t="s">
        <v>125</v>
      </c>
      <c r="D52" s="23" t="s">
        <v>90</v>
      </c>
      <c r="E52" s="23" t="s">
        <v>130</v>
      </c>
      <c r="F52" s="24" t="s">
        <v>17</v>
      </c>
      <c r="G52" s="27">
        <v>3723.17</v>
      </c>
      <c r="H52" s="26">
        <v>744.63</v>
      </c>
      <c r="I52" s="38" t="s">
        <v>131</v>
      </c>
    </row>
    <row r="53" ht="36" spans="1:9">
      <c r="A53" s="22">
        <v>48</v>
      </c>
      <c r="B53" s="23" t="s">
        <v>13</v>
      </c>
      <c r="C53" s="23" t="s">
        <v>125</v>
      </c>
      <c r="D53" s="23" t="s">
        <v>90</v>
      </c>
      <c r="E53" s="23" t="s">
        <v>132</v>
      </c>
      <c r="F53" s="24" t="s">
        <v>17</v>
      </c>
      <c r="G53" s="24">
        <v>690.47</v>
      </c>
      <c r="H53" s="26">
        <v>138.09</v>
      </c>
      <c r="I53" s="41" t="s">
        <v>133</v>
      </c>
    </row>
    <row r="54" ht="36" spans="1:9">
      <c r="A54" s="22">
        <v>49</v>
      </c>
      <c r="B54" s="23" t="s">
        <v>13</v>
      </c>
      <c r="C54" s="23" t="s">
        <v>125</v>
      </c>
      <c r="D54" s="23" t="s">
        <v>120</v>
      </c>
      <c r="E54" s="23" t="s">
        <v>134</v>
      </c>
      <c r="F54" s="29" t="s">
        <v>122</v>
      </c>
      <c r="G54" s="27">
        <v>175.37</v>
      </c>
      <c r="H54" s="26">
        <v>52.61</v>
      </c>
      <c r="I54" s="38" t="s">
        <v>65</v>
      </c>
    </row>
    <row r="55" ht="72" spans="1:9">
      <c r="A55" s="22">
        <v>50</v>
      </c>
      <c r="B55" s="23" t="s">
        <v>13</v>
      </c>
      <c r="C55" s="23" t="s">
        <v>135</v>
      </c>
      <c r="D55" s="23" t="s">
        <v>136</v>
      </c>
      <c r="E55" s="23" t="s">
        <v>137</v>
      </c>
      <c r="F55" s="24" t="s">
        <v>17</v>
      </c>
      <c r="G55" s="27">
        <v>118.97</v>
      </c>
      <c r="H55" s="26">
        <v>23.79</v>
      </c>
      <c r="I55" s="38" t="s">
        <v>138</v>
      </c>
    </row>
    <row r="56" ht="36" spans="1:9">
      <c r="A56" s="22">
        <v>51</v>
      </c>
      <c r="B56" s="23" t="s">
        <v>13</v>
      </c>
      <c r="C56" s="23" t="s">
        <v>135</v>
      </c>
      <c r="D56" s="23" t="s">
        <v>120</v>
      </c>
      <c r="E56" s="23" t="s">
        <v>139</v>
      </c>
      <c r="F56" s="29" t="s">
        <v>122</v>
      </c>
      <c r="G56" s="27">
        <v>213.49</v>
      </c>
      <c r="H56" s="26">
        <v>64.04</v>
      </c>
      <c r="I56" s="42" t="s">
        <v>140</v>
      </c>
    </row>
    <row r="57" ht="25.5" spans="1:9">
      <c r="A57" s="22">
        <v>52</v>
      </c>
      <c r="B57" s="23" t="s">
        <v>13</v>
      </c>
      <c r="C57" s="23" t="s">
        <v>135</v>
      </c>
      <c r="D57" s="23" t="s">
        <v>141</v>
      </c>
      <c r="E57" s="23" t="s">
        <v>142</v>
      </c>
      <c r="F57" s="24" t="s">
        <v>17</v>
      </c>
      <c r="G57" s="27">
        <v>456.76</v>
      </c>
      <c r="H57" s="26">
        <v>91.35</v>
      </c>
      <c r="I57" s="42" t="s">
        <v>143</v>
      </c>
    </row>
    <row r="58" ht="51" spans="1:9">
      <c r="A58" s="22">
        <v>53</v>
      </c>
      <c r="B58" s="23" t="s">
        <v>13</v>
      </c>
      <c r="C58" s="23" t="s">
        <v>135</v>
      </c>
      <c r="D58" s="23" t="s">
        <v>144</v>
      </c>
      <c r="E58" s="23" t="s">
        <v>145</v>
      </c>
      <c r="F58" s="24" t="s">
        <v>17</v>
      </c>
      <c r="G58" s="27">
        <v>416.59</v>
      </c>
      <c r="H58" s="26">
        <v>83.31</v>
      </c>
      <c r="I58" s="42" t="s">
        <v>146</v>
      </c>
    </row>
    <row r="59" spans="1:9">
      <c r="A59" s="18"/>
      <c r="B59" s="19"/>
      <c r="C59" s="19"/>
      <c r="D59" s="19" t="s">
        <v>147</v>
      </c>
      <c r="E59" s="19"/>
      <c r="F59" s="30"/>
      <c r="G59" s="31">
        <f>SUM(G60:G114)</f>
        <v>68297.93</v>
      </c>
      <c r="H59" s="32">
        <f>SUM(H60:H114)</f>
        <v>13807</v>
      </c>
      <c r="I59" s="42"/>
    </row>
    <row r="60" ht="84" spans="1:9">
      <c r="A60" s="33">
        <f>COUNT($A$2:A59)+1</f>
        <v>54</v>
      </c>
      <c r="B60" s="23" t="s">
        <v>148</v>
      </c>
      <c r="C60" s="23" t="s">
        <v>149</v>
      </c>
      <c r="D60" s="23" t="s">
        <v>150</v>
      </c>
      <c r="E60" s="23" t="s">
        <v>151</v>
      </c>
      <c r="F60" s="24" t="s">
        <v>17</v>
      </c>
      <c r="G60" s="25">
        <v>1338.18</v>
      </c>
      <c r="H60" s="26">
        <v>267.63</v>
      </c>
      <c r="I60" s="41" t="s">
        <v>152</v>
      </c>
    </row>
    <row r="61" ht="24" spans="1:9">
      <c r="A61" s="33">
        <f>COUNT($A$2:A60)+1</f>
        <v>55</v>
      </c>
      <c r="B61" s="23" t="s">
        <v>148</v>
      </c>
      <c r="C61" s="23" t="s">
        <v>149</v>
      </c>
      <c r="D61" s="23" t="s">
        <v>153</v>
      </c>
      <c r="E61" s="23" t="s">
        <v>154</v>
      </c>
      <c r="F61" s="24" t="s">
        <v>17</v>
      </c>
      <c r="G61" s="25">
        <v>4302.18</v>
      </c>
      <c r="H61" s="26">
        <v>860.43</v>
      </c>
      <c r="I61" s="38" t="s">
        <v>155</v>
      </c>
    </row>
    <row r="62" ht="60" spans="1:9">
      <c r="A62" s="33">
        <f>COUNT($A$2:A61)+1</f>
        <v>56</v>
      </c>
      <c r="B62" s="23" t="s">
        <v>148</v>
      </c>
      <c r="C62" s="23" t="s">
        <v>149</v>
      </c>
      <c r="D62" s="23" t="s">
        <v>156</v>
      </c>
      <c r="E62" s="23" t="s">
        <v>157</v>
      </c>
      <c r="F62" s="24" t="s">
        <v>17</v>
      </c>
      <c r="G62" s="25">
        <v>1086.65</v>
      </c>
      <c r="H62" s="26">
        <v>217.33</v>
      </c>
      <c r="I62" s="41" t="s">
        <v>158</v>
      </c>
    </row>
    <row r="63" ht="36" spans="1:9">
      <c r="A63" s="33">
        <f>COUNT($A$2:A62)+1</f>
        <v>57</v>
      </c>
      <c r="B63" s="23" t="s">
        <v>148</v>
      </c>
      <c r="C63" s="23" t="s">
        <v>149</v>
      </c>
      <c r="D63" s="23" t="s">
        <v>156</v>
      </c>
      <c r="E63" s="23" t="s">
        <v>159</v>
      </c>
      <c r="F63" s="24" t="s">
        <v>17</v>
      </c>
      <c r="G63" s="25">
        <v>691.41</v>
      </c>
      <c r="H63" s="26">
        <v>138.28</v>
      </c>
      <c r="I63" s="43" t="s">
        <v>160</v>
      </c>
    </row>
    <row r="64" spans="1:9">
      <c r="A64" s="33">
        <f>COUNT($A$2:A63)+1</f>
        <v>58</v>
      </c>
      <c r="B64" s="23" t="s">
        <v>148</v>
      </c>
      <c r="C64" s="23" t="s">
        <v>149</v>
      </c>
      <c r="D64" s="23" t="s">
        <v>161</v>
      </c>
      <c r="E64" s="23" t="s">
        <v>162</v>
      </c>
      <c r="F64" s="24" t="s">
        <v>17</v>
      </c>
      <c r="G64" s="25">
        <v>2005.49</v>
      </c>
      <c r="H64" s="26">
        <v>401.09</v>
      </c>
      <c r="I64" s="38" t="s">
        <v>163</v>
      </c>
    </row>
    <row r="65" ht="72" spans="1:9">
      <c r="A65" s="33">
        <f>COUNT($A$2:A64)+1</f>
        <v>59</v>
      </c>
      <c r="B65" s="23" t="s">
        <v>148</v>
      </c>
      <c r="C65" s="23" t="s">
        <v>149</v>
      </c>
      <c r="D65" s="23" t="s">
        <v>164</v>
      </c>
      <c r="E65" s="23" t="s">
        <v>165</v>
      </c>
      <c r="F65" s="24" t="s">
        <v>17</v>
      </c>
      <c r="G65" s="25">
        <v>347.1</v>
      </c>
      <c r="H65" s="26">
        <v>69.42</v>
      </c>
      <c r="I65" s="38" t="s">
        <v>166</v>
      </c>
    </row>
    <row r="66" ht="36" spans="1:9">
      <c r="A66" s="33">
        <f>COUNT($A$2:A65)+1</f>
        <v>60</v>
      </c>
      <c r="B66" s="23" t="s">
        <v>148</v>
      </c>
      <c r="C66" s="23" t="s">
        <v>149</v>
      </c>
      <c r="D66" s="23" t="s">
        <v>167</v>
      </c>
      <c r="E66" s="23" t="s">
        <v>168</v>
      </c>
      <c r="F66" s="24" t="s">
        <v>17</v>
      </c>
      <c r="G66" s="24">
        <v>2088.99</v>
      </c>
      <c r="H66" s="26">
        <v>417.79</v>
      </c>
      <c r="I66" s="41" t="s">
        <v>169</v>
      </c>
    </row>
    <row r="67" ht="72" spans="1:9">
      <c r="A67" s="33">
        <f>COUNT($A$2:A66)+1</f>
        <v>61</v>
      </c>
      <c r="B67" s="23" t="s">
        <v>148</v>
      </c>
      <c r="C67" s="23" t="s">
        <v>170</v>
      </c>
      <c r="D67" s="23" t="s">
        <v>153</v>
      </c>
      <c r="E67" s="23" t="s">
        <v>171</v>
      </c>
      <c r="F67" s="24" t="s">
        <v>17</v>
      </c>
      <c r="G67" s="25">
        <v>4617.18</v>
      </c>
      <c r="H67" s="26">
        <v>923.43</v>
      </c>
      <c r="I67" s="38" t="s">
        <v>172</v>
      </c>
    </row>
    <row r="68" ht="72" spans="1:9">
      <c r="A68" s="33">
        <f>COUNT($A$2:A67)+1</f>
        <v>62</v>
      </c>
      <c r="B68" s="23" t="s">
        <v>148</v>
      </c>
      <c r="C68" s="23" t="s">
        <v>170</v>
      </c>
      <c r="D68" s="23" t="s">
        <v>173</v>
      </c>
      <c r="E68" s="23" t="s">
        <v>174</v>
      </c>
      <c r="F68" s="24" t="s">
        <v>17</v>
      </c>
      <c r="G68" s="25">
        <v>4407.58</v>
      </c>
      <c r="H68" s="26">
        <v>881.51</v>
      </c>
      <c r="I68" s="38" t="s">
        <v>175</v>
      </c>
    </row>
    <row r="69" ht="24" spans="1:9">
      <c r="A69" s="33">
        <f>COUNT($A$2:A68)+1</f>
        <v>63</v>
      </c>
      <c r="B69" s="23" t="s">
        <v>148</v>
      </c>
      <c r="C69" s="23" t="s">
        <v>170</v>
      </c>
      <c r="D69" s="23" t="s">
        <v>173</v>
      </c>
      <c r="E69" s="23" t="s">
        <v>174</v>
      </c>
      <c r="F69" s="29" t="s">
        <v>122</v>
      </c>
      <c r="G69" s="25">
        <v>232.8</v>
      </c>
      <c r="H69" s="44">
        <v>69.84</v>
      </c>
      <c r="I69" s="43" t="s">
        <v>176</v>
      </c>
    </row>
    <row r="70" ht="48" spans="1:9">
      <c r="A70" s="33">
        <f>COUNT($A$2:A69)+1</f>
        <v>64</v>
      </c>
      <c r="B70" s="23" t="s">
        <v>148</v>
      </c>
      <c r="C70" s="23" t="s">
        <v>170</v>
      </c>
      <c r="D70" s="23" t="s">
        <v>173</v>
      </c>
      <c r="E70" s="23" t="s">
        <v>177</v>
      </c>
      <c r="F70" s="24" t="s">
        <v>17</v>
      </c>
      <c r="G70" s="25">
        <v>756.9</v>
      </c>
      <c r="H70" s="26">
        <v>151.38</v>
      </c>
      <c r="I70" s="43" t="s">
        <v>178</v>
      </c>
    </row>
    <row r="71" ht="48" spans="1:9">
      <c r="A71" s="33">
        <f>COUNT($A$2:A70)+1</f>
        <v>65</v>
      </c>
      <c r="B71" s="23" t="s">
        <v>148</v>
      </c>
      <c r="C71" s="23" t="s">
        <v>170</v>
      </c>
      <c r="D71" s="23" t="s">
        <v>179</v>
      </c>
      <c r="E71" s="23" t="s">
        <v>180</v>
      </c>
      <c r="F71" s="24" t="s">
        <v>17</v>
      </c>
      <c r="G71" s="25">
        <v>1117.93</v>
      </c>
      <c r="H71" s="26">
        <v>223.58</v>
      </c>
      <c r="I71" s="38" t="s">
        <v>181</v>
      </c>
    </row>
    <row r="72" ht="48" spans="1:9">
      <c r="A72" s="33">
        <f>COUNT($A$2:A71)+1</f>
        <v>66</v>
      </c>
      <c r="B72" s="23" t="s">
        <v>148</v>
      </c>
      <c r="C72" s="23" t="s">
        <v>170</v>
      </c>
      <c r="D72" s="23" t="s">
        <v>182</v>
      </c>
      <c r="E72" s="23" t="s">
        <v>183</v>
      </c>
      <c r="F72" s="24" t="s">
        <v>17</v>
      </c>
      <c r="G72" s="25">
        <v>49.9</v>
      </c>
      <c r="H72" s="26">
        <v>9.98</v>
      </c>
      <c r="I72" s="38" t="s">
        <v>184</v>
      </c>
    </row>
    <row r="73" ht="36" spans="1:9">
      <c r="A73" s="33">
        <f>COUNT($A$2:A72)+1</f>
        <v>67</v>
      </c>
      <c r="B73" s="23" t="s">
        <v>148</v>
      </c>
      <c r="C73" s="23" t="s">
        <v>185</v>
      </c>
      <c r="D73" s="23" t="s">
        <v>167</v>
      </c>
      <c r="E73" s="23" t="s">
        <v>186</v>
      </c>
      <c r="F73" s="24" t="s">
        <v>17</v>
      </c>
      <c r="G73" s="27">
        <v>2318.94</v>
      </c>
      <c r="H73" s="26">
        <v>463.78</v>
      </c>
      <c r="I73" s="38" t="s">
        <v>187</v>
      </c>
    </row>
    <row r="74" ht="36" spans="1:9">
      <c r="A74" s="33">
        <f>COUNT($A$2:A73)+1</f>
        <v>68</v>
      </c>
      <c r="B74" s="23" t="s">
        <v>148</v>
      </c>
      <c r="C74" s="23" t="s">
        <v>185</v>
      </c>
      <c r="D74" s="23" t="s">
        <v>188</v>
      </c>
      <c r="E74" s="23" t="s">
        <v>189</v>
      </c>
      <c r="F74" s="24" t="s">
        <v>17</v>
      </c>
      <c r="G74" s="27">
        <v>1950.86</v>
      </c>
      <c r="H74" s="26">
        <v>390.17</v>
      </c>
      <c r="I74" s="43" t="s">
        <v>190</v>
      </c>
    </row>
    <row r="75" ht="36" spans="1:11">
      <c r="A75" s="33">
        <f>COUNT($A$2:A74)+1</f>
        <v>69</v>
      </c>
      <c r="B75" s="23" t="s">
        <v>148</v>
      </c>
      <c r="C75" s="23" t="s">
        <v>185</v>
      </c>
      <c r="D75" s="23" t="s">
        <v>191</v>
      </c>
      <c r="E75" s="23" t="s">
        <v>192</v>
      </c>
      <c r="F75" s="24" t="s">
        <v>17</v>
      </c>
      <c r="G75" s="25">
        <v>985</v>
      </c>
      <c r="H75" s="26">
        <v>197</v>
      </c>
      <c r="I75" s="38" t="s">
        <v>193</v>
      </c>
      <c r="J75" s="7"/>
      <c r="K75" s="39"/>
    </row>
    <row r="76" ht="60" spans="1:9">
      <c r="A76" s="33">
        <f>COUNT($A$2:A75)+1</f>
        <v>70</v>
      </c>
      <c r="B76" s="23" t="s">
        <v>148</v>
      </c>
      <c r="C76" s="23" t="s">
        <v>185</v>
      </c>
      <c r="D76" s="23" t="s">
        <v>194</v>
      </c>
      <c r="E76" s="23" t="s">
        <v>195</v>
      </c>
      <c r="F76" s="24" t="s">
        <v>17</v>
      </c>
      <c r="G76" s="25">
        <v>2221.66</v>
      </c>
      <c r="H76" s="26">
        <v>444.33</v>
      </c>
      <c r="I76" s="43" t="s">
        <v>196</v>
      </c>
    </row>
    <row r="77" ht="60" spans="1:9">
      <c r="A77" s="33">
        <f>COUNT($A$2:A76)+1</f>
        <v>71</v>
      </c>
      <c r="B77" s="23" t="s">
        <v>148</v>
      </c>
      <c r="C77" s="23" t="s">
        <v>185</v>
      </c>
      <c r="D77" s="23" t="s">
        <v>197</v>
      </c>
      <c r="E77" s="23" t="s">
        <v>198</v>
      </c>
      <c r="F77" s="24" t="s">
        <v>17</v>
      </c>
      <c r="G77" s="25">
        <v>327.36</v>
      </c>
      <c r="H77" s="26">
        <v>65.47</v>
      </c>
      <c r="I77" s="38" t="s">
        <v>199</v>
      </c>
    </row>
    <row r="78" ht="48" spans="1:9">
      <c r="A78" s="33">
        <f>COUNT($A$2:A77)+1</f>
        <v>72</v>
      </c>
      <c r="B78" s="23" t="s">
        <v>148</v>
      </c>
      <c r="C78" s="23" t="s">
        <v>185</v>
      </c>
      <c r="D78" s="23" t="s">
        <v>197</v>
      </c>
      <c r="E78" s="23" t="s">
        <v>200</v>
      </c>
      <c r="F78" s="24" t="s">
        <v>17</v>
      </c>
      <c r="G78" s="27">
        <v>354.87</v>
      </c>
      <c r="H78" s="26">
        <v>70.97</v>
      </c>
      <c r="I78" s="43" t="s">
        <v>201</v>
      </c>
    </row>
    <row r="79" ht="24" spans="1:9">
      <c r="A79" s="33">
        <f>COUNT($A$2:A78)+1</f>
        <v>73</v>
      </c>
      <c r="B79" s="23" t="s">
        <v>148</v>
      </c>
      <c r="C79" s="23" t="s">
        <v>185</v>
      </c>
      <c r="D79" s="23" t="s">
        <v>202</v>
      </c>
      <c r="E79" s="23" t="s">
        <v>203</v>
      </c>
      <c r="F79" s="24" t="s">
        <v>17</v>
      </c>
      <c r="G79" s="25">
        <v>1238.31</v>
      </c>
      <c r="H79" s="26">
        <v>247.66</v>
      </c>
      <c r="I79" s="43" t="s">
        <v>204</v>
      </c>
    </row>
    <row r="80" ht="36" spans="1:9">
      <c r="A80" s="33">
        <f>COUNT($A$2:A79)+1</f>
        <v>74</v>
      </c>
      <c r="B80" s="23" t="s">
        <v>148</v>
      </c>
      <c r="C80" s="23" t="s">
        <v>185</v>
      </c>
      <c r="D80" s="23" t="s">
        <v>205</v>
      </c>
      <c r="E80" s="23" t="s">
        <v>206</v>
      </c>
      <c r="F80" s="24" t="s">
        <v>17</v>
      </c>
      <c r="G80" s="25">
        <v>223.39</v>
      </c>
      <c r="H80" s="26">
        <v>44.67</v>
      </c>
      <c r="I80" s="38" t="s">
        <v>207</v>
      </c>
    </row>
    <row r="81" ht="72" spans="1:9">
      <c r="A81" s="33">
        <f>COUNT($A$2:A80)+1</f>
        <v>75</v>
      </c>
      <c r="B81" s="23" t="s">
        <v>148</v>
      </c>
      <c r="C81" s="23" t="s">
        <v>185</v>
      </c>
      <c r="D81" s="23" t="s">
        <v>208</v>
      </c>
      <c r="E81" s="23" t="s">
        <v>208</v>
      </c>
      <c r="F81" s="24" t="s">
        <v>17</v>
      </c>
      <c r="G81" s="25">
        <v>4630.44</v>
      </c>
      <c r="H81" s="26">
        <v>926.08</v>
      </c>
      <c r="I81" s="38" t="s">
        <v>209</v>
      </c>
    </row>
    <row r="82" ht="24" spans="1:9">
      <c r="A82" s="33">
        <f>COUNT($A$2:A81)+1</f>
        <v>76</v>
      </c>
      <c r="B82" s="23" t="s">
        <v>148</v>
      </c>
      <c r="C82" s="23" t="s">
        <v>185</v>
      </c>
      <c r="D82" s="23" t="s">
        <v>210</v>
      </c>
      <c r="E82" s="23" t="s">
        <v>211</v>
      </c>
      <c r="F82" s="24" t="s">
        <v>17</v>
      </c>
      <c r="G82" s="25">
        <v>582.14</v>
      </c>
      <c r="H82" s="26">
        <v>116.42</v>
      </c>
      <c r="I82" s="38" t="s">
        <v>212</v>
      </c>
    </row>
    <row r="83" ht="36" spans="1:9">
      <c r="A83" s="33">
        <f>COUNT($A$2:A82)+1</f>
        <v>77</v>
      </c>
      <c r="B83" s="23" t="s">
        <v>148</v>
      </c>
      <c r="C83" s="23" t="s">
        <v>185</v>
      </c>
      <c r="D83" s="23" t="s">
        <v>213</v>
      </c>
      <c r="E83" s="23" t="s">
        <v>214</v>
      </c>
      <c r="F83" s="24" t="s">
        <v>17</v>
      </c>
      <c r="G83" s="25">
        <v>1255.87</v>
      </c>
      <c r="H83" s="26">
        <v>251.17</v>
      </c>
      <c r="I83" s="38" t="s">
        <v>215</v>
      </c>
    </row>
    <row r="84" ht="48" spans="1:9">
      <c r="A84" s="33">
        <f>COUNT($A$2:A83)+1</f>
        <v>78</v>
      </c>
      <c r="B84" s="23" t="s">
        <v>148</v>
      </c>
      <c r="C84" s="23" t="s">
        <v>185</v>
      </c>
      <c r="D84" s="23" t="s">
        <v>213</v>
      </c>
      <c r="E84" s="23" t="s">
        <v>216</v>
      </c>
      <c r="F84" s="24" t="s">
        <v>17</v>
      </c>
      <c r="G84" s="25">
        <v>0</v>
      </c>
      <c r="H84" s="26">
        <v>0</v>
      </c>
      <c r="I84" s="43" t="s">
        <v>217</v>
      </c>
    </row>
    <row r="85" ht="36" spans="1:9">
      <c r="A85" s="33">
        <f>COUNT($A$2:A84)+1</f>
        <v>79</v>
      </c>
      <c r="B85" s="23" t="s">
        <v>148</v>
      </c>
      <c r="C85" s="23" t="s">
        <v>218</v>
      </c>
      <c r="D85" s="23" t="s">
        <v>219</v>
      </c>
      <c r="E85" s="23" t="s">
        <v>220</v>
      </c>
      <c r="F85" s="24" t="s">
        <v>17</v>
      </c>
      <c r="G85" s="25">
        <v>1811.55</v>
      </c>
      <c r="H85" s="26">
        <v>362.31</v>
      </c>
      <c r="I85" s="38" t="s">
        <v>221</v>
      </c>
    </row>
    <row r="86" ht="60" spans="1:9">
      <c r="A86" s="33">
        <f>COUNT($A$2:A85)+1</f>
        <v>80</v>
      </c>
      <c r="B86" s="23" t="s">
        <v>148</v>
      </c>
      <c r="C86" s="23" t="s">
        <v>218</v>
      </c>
      <c r="D86" s="23" t="s">
        <v>222</v>
      </c>
      <c r="E86" s="23" t="s">
        <v>223</v>
      </c>
      <c r="F86" s="24" t="s">
        <v>17</v>
      </c>
      <c r="G86" s="25">
        <v>352.98</v>
      </c>
      <c r="H86" s="26">
        <v>70.59</v>
      </c>
      <c r="I86" s="41" t="s">
        <v>224</v>
      </c>
    </row>
    <row r="87" ht="60" spans="1:9">
      <c r="A87" s="33">
        <f>COUNT($A$2:A86)+1</f>
        <v>81</v>
      </c>
      <c r="B87" s="23" t="s">
        <v>148</v>
      </c>
      <c r="C87" s="23" t="s">
        <v>218</v>
      </c>
      <c r="D87" s="23" t="s">
        <v>222</v>
      </c>
      <c r="E87" s="23" t="s">
        <v>225</v>
      </c>
      <c r="F87" s="24" t="s">
        <v>17</v>
      </c>
      <c r="G87" s="25">
        <v>375.13</v>
      </c>
      <c r="H87" s="26">
        <v>75.02</v>
      </c>
      <c r="I87" s="38" t="s">
        <v>226</v>
      </c>
    </row>
    <row r="88" spans="1:9">
      <c r="A88" s="33">
        <f>COUNT($A$2:A87)+1</f>
        <v>82</v>
      </c>
      <c r="B88" s="23" t="s">
        <v>148</v>
      </c>
      <c r="C88" s="23" t="s">
        <v>218</v>
      </c>
      <c r="D88" s="23" t="s">
        <v>222</v>
      </c>
      <c r="E88" s="23" t="s">
        <v>227</v>
      </c>
      <c r="F88" s="24" t="s">
        <v>17</v>
      </c>
      <c r="G88" s="25">
        <v>690.76</v>
      </c>
      <c r="H88" s="26">
        <v>138.15</v>
      </c>
      <c r="I88" s="38" t="s">
        <v>58</v>
      </c>
    </row>
    <row r="89" ht="24" spans="1:9">
      <c r="A89" s="33">
        <f>COUNT($A$2:A88)+1</f>
        <v>83</v>
      </c>
      <c r="B89" s="23" t="s">
        <v>148</v>
      </c>
      <c r="C89" s="23" t="s">
        <v>218</v>
      </c>
      <c r="D89" s="23" t="s">
        <v>228</v>
      </c>
      <c r="E89" s="23" t="s">
        <v>229</v>
      </c>
      <c r="F89" s="24" t="s">
        <v>17</v>
      </c>
      <c r="G89" s="25">
        <v>863.4</v>
      </c>
      <c r="H89" s="26">
        <v>172.68</v>
      </c>
      <c r="I89" s="43" t="s">
        <v>58</v>
      </c>
    </row>
    <row r="90" ht="36" spans="1:9">
      <c r="A90" s="33">
        <f>COUNT($A$2:A89)+1</f>
        <v>84</v>
      </c>
      <c r="B90" s="23" t="s">
        <v>148</v>
      </c>
      <c r="C90" s="23" t="s">
        <v>218</v>
      </c>
      <c r="D90" s="23" t="s">
        <v>161</v>
      </c>
      <c r="E90" s="23" t="s">
        <v>230</v>
      </c>
      <c r="F90" s="24" t="s">
        <v>17</v>
      </c>
      <c r="G90" s="25">
        <v>284.46</v>
      </c>
      <c r="H90" s="26">
        <v>56.89</v>
      </c>
      <c r="I90" s="38" t="s">
        <v>231</v>
      </c>
    </row>
    <row r="91" ht="48" spans="1:9">
      <c r="A91" s="33">
        <f>COUNT($A$2:A90)+1</f>
        <v>85</v>
      </c>
      <c r="B91" s="23" t="s">
        <v>148</v>
      </c>
      <c r="C91" s="23" t="s">
        <v>218</v>
      </c>
      <c r="D91" s="23" t="s">
        <v>161</v>
      </c>
      <c r="E91" s="23" t="s">
        <v>232</v>
      </c>
      <c r="F91" s="24" t="s">
        <v>17</v>
      </c>
      <c r="G91" s="25">
        <v>68.8</v>
      </c>
      <c r="H91" s="26">
        <v>13.76</v>
      </c>
      <c r="I91" s="41" t="s">
        <v>233</v>
      </c>
    </row>
    <row r="92" ht="36" spans="1:9">
      <c r="A92" s="33">
        <f>COUNT($A$2:A91)+1</f>
        <v>86</v>
      </c>
      <c r="B92" s="23" t="s">
        <v>148</v>
      </c>
      <c r="C92" s="23" t="s">
        <v>218</v>
      </c>
      <c r="D92" s="23" t="s">
        <v>234</v>
      </c>
      <c r="E92" s="23" t="s">
        <v>235</v>
      </c>
      <c r="F92" s="24" t="s">
        <v>17</v>
      </c>
      <c r="G92" s="25">
        <v>398.68</v>
      </c>
      <c r="H92" s="26">
        <v>79.73</v>
      </c>
      <c r="I92" s="38" t="s">
        <v>236</v>
      </c>
    </row>
    <row r="93" ht="24" spans="1:9">
      <c r="A93" s="33">
        <f>COUNT($A$2:A92)+1</f>
        <v>87</v>
      </c>
      <c r="B93" s="23" t="s">
        <v>148</v>
      </c>
      <c r="C93" s="23" t="s">
        <v>218</v>
      </c>
      <c r="D93" s="23" t="s">
        <v>237</v>
      </c>
      <c r="E93" s="28" t="s">
        <v>238</v>
      </c>
      <c r="F93" s="24" t="s">
        <v>17</v>
      </c>
      <c r="G93" s="25">
        <v>1257.3</v>
      </c>
      <c r="H93" s="26">
        <v>251.46</v>
      </c>
      <c r="I93" s="43" t="s">
        <v>239</v>
      </c>
    </row>
    <row r="94" ht="72" spans="1:9">
      <c r="A94" s="33">
        <f>COUNT($A$2:A93)+1</f>
        <v>88</v>
      </c>
      <c r="B94" s="23" t="s">
        <v>148</v>
      </c>
      <c r="C94" s="23" t="s">
        <v>218</v>
      </c>
      <c r="D94" s="23" t="s">
        <v>161</v>
      </c>
      <c r="E94" s="23" t="s">
        <v>240</v>
      </c>
      <c r="F94" s="24" t="s">
        <v>17</v>
      </c>
      <c r="G94" s="25">
        <v>338.99</v>
      </c>
      <c r="H94" s="26">
        <v>67.79</v>
      </c>
      <c r="I94" s="38" t="s">
        <v>241</v>
      </c>
    </row>
    <row r="95" ht="36" spans="1:9">
      <c r="A95" s="33">
        <f>COUNT($A$2:A94)+1</f>
        <v>89</v>
      </c>
      <c r="B95" s="23" t="s">
        <v>148</v>
      </c>
      <c r="C95" s="23" t="s">
        <v>218</v>
      </c>
      <c r="D95" s="23" t="s">
        <v>161</v>
      </c>
      <c r="E95" s="23" t="s">
        <v>242</v>
      </c>
      <c r="F95" s="24" t="s">
        <v>17</v>
      </c>
      <c r="G95" s="25">
        <v>1783.36</v>
      </c>
      <c r="H95" s="26">
        <v>356.67</v>
      </c>
      <c r="I95" s="41" t="s">
        <v>243</v>
      </c>
    </row>
    <row r="96" ht="72" spans="1:9">
      <c r="A96" s="33">
        <f>COUNT($A$2:A95)+1</f>
        <v>90</v>
      </c>
      <c r="B96" s="23" t="s">
        <v>148</v>
      </c>
      <c r="C96" s="23" t="s">
        <v>218</v>
      </c>
      <c r="D96" s="23" t="s">
        <v>244</v>
      </c>
      <c r="E96" s="28" t="s">
        <v>245</v>
      </c>
      <c r="F96" s="29" t="s">
        <v>122</v>
      </c>
      <c r="G96" s="25">
        <v>1243.34</v>
      </c>
      <c r="H96" s="26">
        <v>373</v>
      </c>
      <c r="I96" s="41" t="s">
        <v>246</v>
      </c>
    </row>
    <row r="97" ht="24" spans="1:9">
      <c r="A97" s="33">
        <f>COUNT($A$2:A96)+1</f>
        <v>91</v>
      </c>
      <c r="B97" s="23" t="s">
        <v>148</v>
      </c>
      <c r="C97" s="23" t="s">
        <v>218</v>
      </c>
      <c r="D97" s="28" t="s">
        <v>247</v>
      </c>
      <c r="E97" s="28" t="s">
        <v>247</v>
      </c>
      <c r="F97" s="24" t="s">
        <v>17</v>
      </c>
      <c r="G97" s="25">
        <v>508.38</v>
      </c>
      <c r="H97" s="26">
        <v>101.67</v>
      </c>
      <c r="I97" s="43" t="s">
        <v>248</v>
      </c>
    </row>
    <row r="98" ht="48" spans="1:11">
      <c r="A98" s="33">
        <f>COUNT($A$2:A97)+1</f>
        <v>92</v>
      </c>
      <c r="B98" s="23" t="s">
        <v>148</v>
      </c>
      <c r="C98" s="23" t="s">
        <v>218</v>
      </c>
      <c r="D98" s="23" t="s">
        <v>244</v>
      </c>
      <c r="E98" s="28" t="s">
        <v>249</v>
      </c>
      <c r="F98" s="24" t="s">
        <v>17</v>
      </c>
      <c r="G98" s="24">
        <v>1792.02</v>
      </c>
      <c r="H98" s="26">
        <v>358.4</v>
      </c>
      <c r="I98" s="43" t="s">
        <v>250</v>
      </c>
      <c r="J98" s="7"/>
      <c r="K98" s="39"/>
    </row>
    <row r="99" ht="60" spans="1:9">
      <c r="A99" s="33">
        <f>COUNT($A$2:A98)+1</f>
        <v>93</v>
      </c>
      <c r="B99" s="23" t="s">
        <v>148</v>
      </c>
      <c r="C99" s="23" t="s">
        <v>218</v>
      </c>
      <c r="D99" s="23" t="s">
        <v>244</v>
      </c>
      <c r="E99" s="28" t="s">
        <v>251</v>
      </c>
      <c r="F99" s="24" t="s">
        <v>17</v>
      </c>
      <c r="G99" s="25">
        <v>851.42</v>
      </c>
      <c r="H99" s="26">
        <v>170.28</v>
      </c>
      <c r="I99" s="43" t="s">
        <v>252</v>
      </c>
    </row>
    <row r="100" ht="48" spans="1:9">
      <c r="A100" s="45">
        <f>COUNT($A$2:A99)+1</f>
        <v>94</v>
      </c>
      <c r="B100" s="23" t="s">
        <v>148</v>
      </c>
      <c r="C100" s="23" t="s">
        <v>218</v>
      </c>
      <c r="D100" s="23" t="s">
        <v>253</v>
      </c>
      <c r="E100" s="28" t="s">
        <v>254</v>
      </c>
      <c r="F100" s="24" t="s">
        <v>17</v>
      </c>
      <c r="G100" s="25">
        <v>2429.96</v>
      </c>
      <c r="H100" s="26">
        <v>485.99</v>
      </c>
      <c r="I100" s="38" t="s">
        <v>255</v>
      </c>
    </row>
    <row r="101" ht="24" spans="1:11">
      <c r="A101" s="33">
        <f>COUNT($A$2:A100)+1</f>
        <v>95</v>
      </c>
      <c r="B101" s="23" t="s">
        <v>148</v>
      </c>
      <c r="C101" s="23" t="s">
        <v>218</v>
      </c>
      <c r="D101" s="23" t="s">
        <v>256</v>
      </c>
      <c r="E101" s="28" t="s">
        <v>257</v>
      </c>
      <c r="F101" s="24" t="s">
        <v>17</v>
      </c>
      <c r="G101" s="25">
        <v>80.53</v>
      </c>
      <c r="H101" s="26">
        <v>16.1</v>
      </c>
      <c r="I101" s="38" t="s">
        <v>258</v>
      </c>
      <c r="J101" s="7"/>
      <c r="K101" s="39"/>
    </row>
    <row r="102" ht="24" spans="1:9">
      <c r="A102" s="33">
        <f>COUNT($A$2:A101)+1</f>
        <v>96</v>
      </c>
      <c r="B102" s="23" t="s">
        <v>148</v>
      </c>
      <c r="C102" s="23" t="s">
        <v>218</v>
      </c>
      <c r="D102" s="23" t="s">
        <v>161</v>
      </c>
      <c r="E102" s="28" t="s">
        <v>259</v>
      </c>
      <c r="F102" s="24" t="s">
        <v>17</v>
      </c>
      <c r="G102" s="25">
        <v>178.7</v>
      </c>
      <c r="H102" s="26">
        <v>35.74</v>
      </c>
      <c r="I102" s="43" t="s">
        <v>260</v>
      </c>
    </row>
    <row r="103" ht="84" spans="1:9">
      <c r="A103" s="33">
        <f>COUNT($A$2:A102)+1</f>
        <v>97</v>
      </c>
      <c r="B103" s="23" t="s">
        <v>148</v>
      </c>
      <c r="C103" s="23" t="s">
        <v>261</v>
      </c>
      <c r="D103" s="23" t="s">
        <v>244</v>
      </c>
      <c r="E103" s="28" t="s">
        <v>262</v>
      </c>
      <c r="F103" s="24" t="s">
        <v>17</v>
      </c>
      <c r="G103" s="25">
        <v>1896.09</v>
      </c>
      <c r="H103" s="26">
        <v>379.21</v>
      </c>
      <c r="I103" s="43" t="s">
        <v>263</v>
      </c>
    </row>
    <row r="104" ht="36" spans="1:11">
      <c r="A104" s="33">
        <f>COUNT($A$2:A103)+1</f>
        <v>98</v>
      </c>
      <c r="B104" s="23" t="s">
        <v>148</v>
      </c>
      <c r="C104" s="23" t="s">
        <v>261</v>
      </c>
      <c r="D104" s="23" t="s">
        <v>222</v>
      </c>
      <c r="E104" s="28" t="s">
        <v>264</v>
      </c>
      <c r="F104" s="24" t="s">
        <v>17</v>
      </c>
      <c r="G104" s="25">
        <v>372.01</v>
      </c>
      <c r="H104" s="26">
        <v>74.4</v>
      </c>
      <c r="I104" s="43" t="s">
        <v>265</v>
      </c>
      <c r="J104" s="7"/>
      <c r="K104" s="39"/>
    </row>
    <row r="105" ht="48" spans="1:9">
      <c r="A105" s="33">
        <f>COUNT($A$2:A104)+1</f>
        <v>99</v>
      </c>
      <c r="B105" s="23" t="s">
        <v>148</v>
      </c>
      <c r="C105" s="23" t="s">
        <v>261</v>
      </c>
      <c r="D105" s="23" t="s">
        <v>266</v>
      </c>
      <c r="E105" s="28" t="s">
        <v>267</v>
      </c>
      <c r="F105" s="24" t="s">
        <v>17</v>
      </c>
      <c r="G105" s="25">
        <v>413.77</v>
      </c>
      <c r="H105" s="26">
        <v>82.75</v>
      </c>
      <c r="I105" s="43" t="s">
        <v>268</v>
      </c>
    </row>
    <row r="106" ht="48" spans="1:9">
      <c r="A106" s="33">
        <f>COUNT($A$2:A105)+1</f>
        <v>100</v>
      </c>
      <c r="B106" s="23" t="s">
        <v>148</v>
      </c>
      <c r="C106" s="23" t="s">
        <v>261</v>
      </c>
      <c r="D106" s="23" t="s">
        <v>244</v>
      </c>
      <c r="E106" s="23" t="s">
        <v>269</v>
      </c>
      <c r="F106" s="24" t="s">
        <v>17</v>
      </c>
      <c r="G106" s="27">
        <v>786.87</v>
      </c>
      <c r="H106" s="26">
        <v>157.37</v>
      </c>
      <c r="I106" s="43" t="s">
        <v>270</v>
      </c>
    </row>
    <row r="107" ht="48" spans="1:9">
      <c r="A107" s="33">
        <f>COUNT($A$2:A106)+1</f>
        <v>101</v>
      </c>
      <c r="B107" s="23" t="s">
        <v>148</v>
      </c>
      <c r="C107" s="23" t="s">
        <v>261</v>
      </c>
      <c r="D107" s="23" t="s">
        <v>244</v>
      </c>
      <c r="E107" s="23" t="s">
        <v>271</v>
      </c>
      <c r="F107" s="24" t="s">
        <v>17</v>
      </c>
      <c r="G107" s="27">
        <v>518.21</v>
      </c>
      <c r="H107" s="26">
        <v>103.64</v>
      </c>
      <c r="I107" s="38" t="s">
        <v>272</v>
      </c>
    </row>
    <row r="108" ht="24" spans="1:9">
      <c r="A108" s="33">
        <f>COUNT($A$2:A107)+1</f>
        <v>102</v>
      </c>
      <c r="B108" s="23" t="s">
        <v>148</v>
      </c>
      <c r="C108" s="23" t="s">
        <v>273</v>
      </c>
      <c r="D108" s="23" t="s">
        <v>194</v>
      </c>
      <c r="E108" s="28" t="s">
        <v>274</v>
      </c>
      <c r="F108" s="24" t="s">
        <v>17</v>
      </c>
      <c r="G108" s="27">
        <v>1875.17</v>
      </c>
      <c r="H108" s="26">
        <v>375.03</v>
      </c>
      <c r="I108" s="43" t="s">
        <v>275</v>
      </c>
    </row>
    <row r="109" ht="36" spans="1:11">
      <c r="A109" s="33">
        <f>COUNT($A$2:A108)+1</f>
        <v>103</v>
      </c>
      <c r="B109" s="23" t="s">
        <v>148</v>
      </c>
      <c r="C109" s="23" t="s">
        <v>273</v>
      </c>
      <c r="D109" s="23" t="s">
        <v>276</v>
      </c>
      <c r="E109" s="23" t="s">
        <v>277</v>
      </c>
      <c r="F109" s="24" t="s">
        <v>17</v>
      </c>
      <c r="G109" s="25">
        <v>227.54</v>
      </c>
      <c r="H109" s="26">
        <v>45.5</v>
      </c>
      <c r="I109" s="43" t="s">
        <v>278</v>
      </c>
      <c r="J109" s="7"/>
      <c r="K109" s="39"/>
    </row>
    <row r="110" ht="24" spans="1:9">
      <c r="A110" s="33">
        <f>COUNT($A$2:A109)+1</f>
        <v>104</v>
      </c>
      <c r="B110" s="23" t="s">
        <v>148</v>
      </c>
      <c r="C110" s="23" t="s">
        <v>273</v>
      </c>
      <c r="D110" s="23" t="s">
        <v>279</v>
      </c>
      <c r="E110" s="23" t="s">
        <v>280</v>
      </c>
      <c r="F110" s="24" t="s">
        <v>17</v>
      </c>
      <c r="G110" s="27">
        <v>860.13</v>
      </c>
      <c r="H110" s="26">
        <v>172.02</v>
      </c>
      <c r="I110" s="38" t="s">
        <v>281</v>
      </c>
    </row>
    <row r="111" ht="36" spans="1:9">
      <c r="A111" s="33">
        <f>COUNT($A$2:A110)+1</f>
        <v>105</v>
      </c>
      <c r="B111" s="23" t="s">
        <v>148</v>
      </c>
      <c r="C111" s="23" t="s">
        <v>273</v>
      </c>
      <c r="D111" s="23" t="s">
        <v>282</v>
      </c>
      <c r="E111" s="23" t="s">
        <v>282</v>
      </c>
      <c r="F111" s="24" t="s">
        <v>17</v>
      </c>
      <c r="G111" s="27">
        <v>6057.46</v>
      </c>
      <c r="H111" s="26">
        <v>1211.49</v>
      </c>
      <c r="I111" s="41" t="s">
        <v>283</v>
      </c>
    </row>
    <row r="112" ht="24" spans="1:9">
      <c r="A112" s="33">
        <f>COUNT($A$2:A111)+1</f>
        <v>106</v>
      </c>
      <c r="B112" s="23" t="s">
        <v>148</v>
      </c>
      <c r="C112" s="23" t="s">
        <v>273</v>
      </c>
      <c r="D112" s="23" t="s">
        <v>284</v>
      </c>
      <c r="E112" s="23" t="s">
        <v>285</v>
      </c>
      <c r="F112" s="24" t="s">
        <v>17</v>
      </c>
      <c r="G112" s="27">
        <v>537.37</v>
      </c>
      <c r="H112" s="26">
        <v>107.47</v>
      </c>
      <c r="I112" s="38" t="s">
        <v>286</v>
      </c>
    </row>
    <row r="113" spans="1:9">
      <c r="A113" s="33">
        <f>COUNT($A$2:A112)+1</f>
        <v>107</v>
      </c>
      <c r="B113" s="23" t="s">
        <v>148</v>
      </c>
      <c r="C113" s="23" t="s">
        <v>273</v>
      </c>
      <c r="D113" s="23" t="s">
        <v>287</v>
      </c>
      <c r="E113" s="23" t="s">
        <v>288</v>
      </c>
      <c r="F113" s="24" t="s">
        <v>17</v>
      </c>
      <c r="G113" s="27">
        <v>153.3</v>
      </c>
      <c r="H113" s="26">
        <v>30.66</v>
      </c>
      <c r="I113" s="38" t="s">
        <v>289</v>
      </c>
    </row>
    <row r="114" ht="72" spans="1:9">
      <c r="A114" s="33">
        <f>COUNT($A$2:A113)+1</f>
        <v>108</v>
      </c>
      <c r="B114" s="23" t="s">
        <v>148</v>
      </c>
      <c r="C114" s="23" t="s">
        <v>290</v>
      </c>
      <c r="D114" s="23" t="s">
        <v>291</v>
      </c>
      <c r="E114" s="23" t="s">
        <v>292</v>
      </c>
      <c r="F114" s="24" t="s">
        <v>17</v>
      </c>
      <c r="G114" s="27">
        <v>159.12</v>
      </c>
      <c r="H114" s="26">
        <v>31.82</v>
      </c>
      <c r="I114" s="38" t="s">
        <v>293</v>
      </c>
    </row>
    <row r="115" spans="1:9">
      <c r="A115" s="46"/>
      <c r="B115" s="47"/>
      <c r="C115" s="47"/>
      <c r="D115" s="47" t="s">
        <v>294</v>
      </c>
      <c r="E115" s="47"/>
      <c r="F115" s="30"/>
      <c r="G115" s="20">
        <f>SUM(G116:G122)</f>
        <v>1473.84</v>
      </c>
      <c r="H115" s="21">
        <f>SUM(H116:H122)</f>
        <v>294.75</v>
      </c>
      <c r="I115" s="53"/>
    </row>
    <row r="116" ht="48" spans="1:9">
      <c r="A116" s="33">
        <f>COUNT($A$2:A115)+1</f>
        <v>109</v>
      </c>
      <c r="B116" s="28" t="s">
        <v>295</v>
      </c>
      <c r="C116" s="28" t="s">
        <v>296</v>
      </c>
      <c r="D116" s="28" t="s">
        <v>297</v>
      </c>
      <c r="E116" s="48" t="s">
        <v>298</v>
      </c>
      <c r="F116" s="24" t="s">
        <v>17</v>
      </c>
      <c r="G116" s="27">
        <v>415.21</v>
      </c>
      <c r="H116" s="26">
        <v>83.04</v>
      </c>
      <c r="I116" s="38" t="s">
        <v>299</v>
      </c>
    </row>
    <row r="117" ht="48" spans="1:9">
      <c r="A117" s="33">
        <f>COUNT($A$2:A116)+1</f>
        <v>110</v>
      </c>
      <c r="B117" s="28" t="s">
        <v>295</v>
      </c>
      <c r="C117" s="28" t="s">
        <v>300</v>
      </c>
      <c r="D117" s="28" t="s">
        <v>301</v>
      </c>
      <c r="E117" s="48" t="s">
        <v>302</v>
      </c>
      <c r="F117" s="24" t="s">
        <v>17</v>
      </c>
      <c r="G117" s="27">
        <v>102.03</v>
      </c>
      <c r="H117" s="26">
        <v>20.4</v>
      </c>
      <c r="I117" s="38" t="s">
        <v>303</v>
      </c>
    </row>
    <row r="118" ht="48" spans="1:9">
      <c r="A118" s="33">
        <f>COUNT($A$2:A117)+1</f>
        <v>111</v>
      </c>
      <c r="B118" s="28" t="s">
        <v>295</v>
      </c>
      <c r="C118" s="28" t="s">
        <v>304</v>
      </c>
      <c r="D118" s="28" t="s">
        <v>305</v>
      </c>
      <c r="E118" s="48" t="s">
        <v>306</v>
      </c>
      <c r="F118" s="24" t="s">
        <v>17</v>
      </c>
      <c r="G118" s="27">
        <v>105.63</v>
      </c>
      <c r="H118" s="26">
        <v>21.12</v>
      </c>
      <c r="I118" s="38" t="s">
        <v>307</v>
      </c>
    </row>
    <row r="119" ht="72" spans="1:9">
      <c r="A119" s="33">
        <f>COUNT($A$2:A118)+1</f>
        <v>112</v>
      </c>
      <c r="B119" s="28" t="s">
        <v>295</v>
      </c>
      <c r="C119" s="28" t="s">
        <v>304</v>
      </c>
      <c r="D119" s="28" t="s">
        <v>308</v>
      </c>
      <c r="E119" s="48" t="s">
        <v>309</v>
      </c>
      <c r="F119" s="24" t="s">
        <v>17</v>
      </c>
      <c r="G119" s="27">
        <v>53.9</v>
      </c>
      <c r="H119" s="26">
        <v>10.78</v>
      </c>
      <c r="I119" s="41" t="s">
        <v>310</v>
      </c>
    </row>
    <row r="120" ht="36" spans="1:9">
      <c r="A120" s="33">
        <f>COUNT($A$2:A119)+1</f>
        <v>113</v>
      </c>
      <c r="B120" s="28" t="s">
        <v>295</v>
      </c>
      <c r="C120" s="28" t="s">
        <v>304</v>
      </c>
      <c r="D120" s="28" t="s">
        <v>305</v>
      </c>
      <c r="E120" s="48" t="s">
        <v>311</v>
      </c>
      <c r="F120" s="24" t="s">
        <v>17</v>
      </c>
      <c r="G120" s="27">
        <v>329.2</v>
      </c>
      <c r="H120" s="26">
        <v>65.84</v>
      </c>
      <c r="I120" s="38" t="s">
        <v>58</v>
      </c>
    </row>
    <row r="121" ht="24" spans="1:9">
      <c r="A121" s="33">
        <f>COUNT($A$2:A120)+1</f>
        <v>114</v>
      </c>
      <c r="B121" s="28" t="s">
        <v>295</v>
      </c>
      <c r="C121" s="28" t="s">
        <v>312</v>
      </c>
      <c r="D121" s="28" t="s">
        <v>313</v>
      </c>
      <c r="E121" s="48" t="s">
        <v>314</v>
      </c>
      <c r="F121" s="24" t="s">
        <v>17</v>
      </c>
      <c r="G121" s="27">
        <v>252.6</v>
      </c>
      <c r="H121" s="26">
        <v>50.52</v>
      </c>
      <c r="I121" s="41" t="s">
        <v>65</v>
      </c>
    </row>
    <row r="122" ht="60" spans="1:9">
      <c r="A122" s="33">
        <f>COUNT($A$2:A121)+1</f>
        <v>115</v>
      </c>
      <c r="B122" s="28" t="s">
        <v>295</v>
      </c>
      <c r="C122" s="28" t="s">
        <v>312</v>
      </c>
      <c r="D122" s="28" t="s">
        <v>315</v>
      </c>
      <c r="E122" s="48" t="s">
        <v>316</v>
      </c>
      <c r="F122" s="24" t="s">
        <v>17</v>
      </c>
      <c r="G122" s="27">
        <v>215.27</v>
      </c>
      <c r="H122" s="26">
        <v>43.05</v>
      </c>
      <c r="I122" s="41" t="s">
        <v>317</v>
      </c>
    </row>
    <row r="123" spans="1:9">
      <c r="A123" s="18"/>
      <c r="B123" s="19"/>
      <c r="C123" s="19"/>
      <c r="D123" s="19" t="s">
        <v>318</v>
      </c>
      <c r="E123" s="19"/>
      <c r="F123" s="30"/>
      <c r="G123" s="20">
        <f>SUM(G124:G126)</f>
        <v>2764.21</v>
      </c>
      <c r="H123" s="21">
        <f>SUM(H124:H126)</f>
        <v>552.84</v>
      </c>
      <c r="I123" s="54"/>
    </row>
    <row r="124" ht="24" spans="1:9">
      <c r="A124" s="33">
        <f>COUNT($A$2:A123)+1</f>
        <v>116</v>
      </c>
      <c r="B124" s="24" t="s">
        <v>319</v>
      </c>
      <c r="C124" s="24" t="s">
        <v>320</v>
      </c>
      <c r="D124" s="24" t="s">
        <v>321</v>
      </c>
      <c r="E124" s="24" t="s">
        <v>322</v>
      </c>
      <c r="F124" s="24" t="s">
        <v>17</v>
      </c>
      <c r="G124" s="27">
        <v>2348.9</v>
      </c>
      <c r="H124" s="49">
        <v>469.78</v>
      </c>
      <c r="I124" s="38" t="s">
        <v>323</v>
      </c>
    </row>
    <row r="125" ht="36" spans="1:9">
      <c r="A125" s="33">
        <f>COUNT($A$2:A124)+1</f>
        <v>117</v>
      </c>
      <c r="B125" s="24" t="s">
        <v>319</v>
      </c>
      <c r="C125" s="24" t="s">
        <v>324</v>
      </c>
      <c r="D125" s="24" t="s">
        <v>325</v>
      </c>
      <c r="E125" s="48" t="s">
        <v>326</v>
      </c>
      <c r="F125" s="24" t="s">
        <v>17</v>
      </c>
      <c r="G125" s="27">
        <v>0</v>
      </c>
      <c r="H125" s="49">
        <v>0</v>
      </c>
      <c r="I125" s="41" t="s">
        <v>327</v>
      </c>
    </row>
    <row r="126" ht="60" spans="1:9">
      <c r="A126" s="33">
        <f>COUNT($A$2:A125)+1</f>
        <v>118</v>
      </c>
      <c r="B126" s="24" t="s">
        <v>319</v>
      </c>
      <c r="C126" s="24" t="s">
        <v>324</v>
      </c>
      <c r="D126" s="48" t="s">
        <v>328</v>
      </c>
      <c r="E126" s="24" t="s">
        <v>329</v>
      </c>
      <c r="F126" s="27" t="s">
        <v>17</v>
      </c>
      <c r="G126" s="49">
        <v>415.31</v>
      </c>
      <c r="H126" s="49">
        <v>83.06</v>
      </c>
      <c r="I126" s="41" t="s">
        <v>330</v>
      </c>
    </row>
    <row r="127" spans="1:9">
      <c r="A127" s="50"/>
      <c r="B127" s="51"/>
      <c r="C127" s="51"/>
      <c r="D127" s="52" t="s">
        <v>331</v>
      </c>
      <c r="E127" s="19"/>
      <c r="F127" s="30"/>
      <c r="G127" s="31">
        <f>SUM(G128:G128)</f>
        <v>978.42</v>
      </c>
      <c r="H127" s="32">
        <f>SUM(H128:H128)</f>
        <v>195.68</v>
      </c>
      <c r="I127" s="55"/>
    </row>
    <row r="128" ht="72" spans="1:9">
      <c r="A128" s="33">
        <f>COUNT($A$2:A127)+1</f>
        <v>119</v>
      </c>
      <c r="B128" s="24" t="s">
        <v>332</v>
      </c>
      <c r="C128" s="24" t="s">
        <v>333</v>
      </c>
      <c r="D128" s="24" t="s">
        <v>334</v>
      </c>
      <c r="E128" s="24" t="s">
        <v>335</v>
      </c>
      <c r="F128" s="24" t="s">
        <v>17</v>
      </c>
      <c r="G128" s="24">
        <v>978.42</v>
      </c>
      <c r="H128" s="49">
        <v>195.68</v>
      </c>
      <c r="I128" s="38" t="s">
        <v>336</v>
      </c>
    </row>
  </sheetData>
  <autoFilter xmlns:etc="http://www.wps.cn/officeDocument/2017/etCustomData" ref="A3:AF128" etc:filterBottomFollowUsedRange="0">
    <extLst/>
  </autoFilter>
  <mergeCells count="1">
    <mergeCell ref="A2:I2"/>
  </mergeCells>
  <pageMargins left="0.751388888888889" right="0.751388888888889" top="1" bottom="1" header="0.5" footer="0.5"/>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luoheng</dc:creator>
  <cp:lastModifiedBy>杨鹏程</cp:lastModifiedBy>
  <dcterms:created xsi:type="dcterms:W3CDTF">2024-06-04T05:13:00Z</dcterms:created>
  <dcterms:modified xsi:type="dcterms:W3CDTF">2025-06-26T01:18:54Z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7E5B92E42B2B43B3B92581C680BB187F_13</vt:lpwstr>
  </property>
  <property fmtid="{D5CDD505-2E9C-101B-9397-08002B2CF9AE}" pid="3" name="KSOProductBuildVer">
    <vt:lpwstr>2052-12.1.0.19770</vt:lpwstr>
  </property>
</Properties>
</file>