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多增多补" sheetId="1" r:id="rId1"/>
  </sheets>
  <calcPr calcId="144525"/>
</workbook>
</file>

<file path=xl/sharedStrings.xml><?xml version="1.0" encoding="utf-8"?>
<sst xmlns="http://schemas.openxmlformats.org/spreadsheetml/2006/main" count="42" uniqueCount="42">
  <si>
    <t>附件3</t>
  </si>
  <si>
    <t>2023年中央清洁能源发展专项资金（页岩气开发利用）预算项目明细表</t>
  </si>
  <si>
    <t>填制单位：贵州省能源局</t>
  </si>
  <si>
    <t>单位：标准万立方米、万元</t>
  </si>
  <si>
    <t>序号</t>
  </si>
  <si>
    <t>企业名称</t>
  </si>
  <si>
    <t>属地行政区域</t>
  </si>
  <si>
    <t>页岩气开发利用量</t>
  </si>
  <si>
    <t>奖补范围数</t>
  </si>
  <si>
    <t>分配系数</t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</si>
  <si>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宋体"/>
        <charset val="134"/>
      </rPr>
      <t>年奖补利用气量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⑪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宋体"/>
        <charset val="134"/>
      </rPr>
      <t>⑥</t>
    </r>
    <r>
      <rPr>
        <b/>
        <sz val="10"/>
        <color theme="1"/>
        <rFont val="Times New Roman"/>
        <charset val="134"/>
      </rPr>
      <t>+(</t>
    </r>
    <r>
      <rPr>
        <b/>
        <sz val="10"/>
        <color theme="1"/>
        <rFont val="宋体"/>
        <charset val="134"/>
      </rPr>
      <t>④</t>
    </r>
    <r>
      <rPr>
        <b/>
        <sz val="10"/>
        <color theme="1"/>
        <rFont val="Times New Roman"/>
        <charset val="134"/>
      </rPr>
      <t xml:space="preserve">- </t>
    </r>
    <r>
      <rPr>
        <b/>
        <sz val="10"/>
        <color theme="1"/>
        <rFont val="宋体"/>
        <charset val="134"/>
      </rPr>
      <t>②</t>
    </r>
    <r>
      <rPr>
        <b/>
        <sz val="10"/>
        <color theme="1"/>
        <rFont val="Times New Roman"/>
        <charset val="134"/>
      </rPr>
      <t>)×1.5+(</t>
    </r>
    <r>
      <rPr>
        <b/>
        <sz val="10"/>
        <color theme="1"/>
        <rFont val="宋体"/>
        <charset val="134"/>
      </rPr>
      <t>⑦</t>
    </r>
    <r>
      <rPr>
        <b/>
        <sz val="10"/>
        <color theme="1"/>
        <rFont val="Times New Roman"/>
        <charset val="134"/>
      </rPr>
      <t>-</t>
    </r>
    <r>
      <rPr>
        <b/>
        <sz val="10"/>
        <color theme="1"/>
        <rFont val="宋体"/>
        <charset val="134"/>
      </rPr>
      <t>⑥</t>
    </r>
    <r>
      <rPr>
        <b/>
        <sz val="10"/>
        <color theme="1"/>
        <rFont val="Times New Roman"/>
        <charset val="134"/>
      </rPr>
      <t>)×</t>
    </r>
    <r>
      <rPr>
        <b/>
        <sz val="10"/>
        <color theme="1"/>
        <rFont val="宋体"/>
        <charset val="134"/>
      </rPr>
      <t>⑨</t>
    </r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</si>
  <si>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宋体"/>
        <charset val="134"/>
      </rPr>
      <t>年应奖补金额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MS Gothic"/>
        <charset val="134"/>
      </rPr>
      <t>⑫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MS Gothic"/>
        <charset val="134"/>
      </rPr>
      <t>⑫</t>
    </r>
    <r>
      <rPr>
        <b/>
        <sz val="10"/>
        <color theme="1"/>
        <rFont val="Times New Roman"/>
        <charset val="134"/>
      </rPr>
      <t>÷</t>
    </r>
    <r>
      <rPr>
        <b/>
        <sz val="10"/>
        <color theme="1"/>
        <rFont val="MS Gothic"/>
        <charset val="134"/>
      </rPr>
      <t>⑪</t>
    </r>
    <r>
      <rPr>
        <b/>
        <sz val="10"/>
        <color theme="1"/>
        <rFont val="Times New Roman"/>
        <charset val="134"/>
      </rPr>
      <t>×</t>
    </r>
    <r>
      <rPr>
        <b/>
        <sz val="10"/>
        <color theme="1"/>
        <rFont val="MS Gothic"/>
        <charset val="134"/>
      </rPr>
      <t>⑪</t>
    </r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</si>
  <si>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宋体"/>
        <charset val="134"/>
      </rPr>
      <t>年已预拨补贴资金⑬</t>
    </r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</si>
  <si>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宋体"/>
        <charset val="134"/>
      </rPr>
      <t>年清算金额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⑭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宋体"/>
        <charset val="134"/>
      </rPr>
      <t>⑫－⑬</t>
    </r>
  </si>
  <si>
    <r>
      <rPr>
        <b/>
        <sz val="10"/>
        <rFont val="Times New Roman"/>
        <charset val="134"/>
      </rPr>
      <t>2023</t>
    </r>
    <r>
      <rPr>
        <b/>
        <sz val="10"/>
        <rFont val="宋体"/>
        <charset val="134"/>
      </rPr>
      <t>年预拨金额</t>
    </r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</si>
  <si>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宋体"/>
        <charset val="134"/>
      </rPr>
      <t>年本次实际下拨金额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⑱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宋体"/>
        <charset val="134"/>
      </rPr>
      <t>⑭＋⑯</t>
    </r>
  </si>
  <si>
    <t>备注</t>
  </si>
  <si>
    <r>
      <rPr>
        <b/>
        <sz val="10"/>
        <color theme="1"/>
        <rFont val="Times New Roman"/>
        <charset val="134"/>
      </rPr>
      <t>2021</t>
    </r>
    <r>
      <rPr>
        <b/>
        <sz val="10"/>
        <color theme="1"/>
        <rFont val="宋体"/>
        <charset val="134"/>
      </rPr>
      <t>度</t>
    </r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</si>
  <si>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宋体"/>
        <charset val="134"/>
      </rPr>
      <t>年度</t>
    </r>
  </si>
  <si>
    <r>
      <rPr>
        <b/>
        <sz val="10"/>
        <color theme="1"/>
        <rFont val="Times New Roman"/>
        <charset val="134"/>
      </rPr>
      <t>2023</t>
    </r>
    <r>
      <rPr>
        <b/>
        <sz val="10"/>
        <color theme="1"/>
        <rFont val="宋体"/>
        <charset val="134"/>
      </rPr>
      <t>年申报预计利用量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⑤</t>
    </r>
  </si>
  <si>
    <r>
      <rPr>
        <b/>
        <sz val="10"/>
        <color theme="1"/>
        <rFont val="Times New Roman"/>
        <charset val="134"/>
      </rPr>
      <t>2021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⑥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宋体"/>
        <charset val="134"/>
      </rPr>
      <t>①</t>
    </r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</si>
  <si>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⑦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宋体"/>
        <charset val="134"/>
      </rPr>
      <t>③</t>
    </r>
  </si>
  <si>
    <r>
      <rPr>
        <b/>
        <sz val="10"/>
        <color theme="1"/>
        <rFont val="Times New Roman"/>
        <charset val="134"/>
      </rPr>
      <t>2023</t>
    </r>
    <r>
      <rPr>
        <b/>
        <sz val="10"/>
        <color theme="1"/>
        <rFont val="宋体"/>
        <charset val="134"/>
      </rPr>
      <t>年预计奖补范围数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⑧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宋体"/>
        <charset val="134"/>
      </rPr>
      <t>⑤</t>
    </r>
    <r>
      <rPr>
        <b/>
        <sz val="10"/>
        <color theme="1"/>
        <rFont val="Times New Roman"/>
        <charset val="134"/>
      </rPr>
      <t>*</t>
    </r>
    <r>
      <rPr>
        <b/>
        <sz val="10"/>
        <color theme="1"/>
        <rFont val="宋体"/>
        <charset val="134"/>
      </rPr>
      <t>⑩</t>
    </r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</si>
  <si>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宋体"/>
        <charset val="134"/>
      </rPr>
      <t>年同比增长</t>
    </r>
  </si>
  <si>
    <r>
      <rPr>
        <b/>
        <sz val="10"/>
        <color theme="1"/>
        <rFont val="Times New Roman"/>
        <charset val="134"/>
      </rPr>
      <t>2022</t>
    </r>
    <r>
      <rPr>
        <b/>
        <sz val="10"/>
        <color theme="1"/>
        <rFont val="宋体"/>
        <charset val="134"/>
      </rPr>
      <t>年分配系数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⑨</t>
    </r>
  </si>
  <si>
    <r>
      <rPr>
        <b/>
        <sz val="10"/>
        <color theme="1"/>
        <rFont val="Times New Roman"/>
        <charset val="134"/>
      </rPr>
      <t>2023</t>
    </r>
    <r>
      <rPr>
        <b/>
        <sz val="10"/>
        <color theme="1"/>
        <rFont val="宋体"/>
        <charset val="134"/>
      </rPr>
      <t>年预计分配系数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⑩</t>
    </r>
  </si>
  <si>
    <r>
      <rPr>
        <b/>
        <sz val="10"/>
        <color theme="1"/>
        <rFont val="宋体"/>
        <charset val="134"/>
      </rPr>
      <t>页岩气利用量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①</t>
    </r>
  </si>
  <si>
    <r>
      <rPr>
        <b/>
        <sz val="10"/>
        <color theme="1"/>
        <rFont val="宋体"/>
        <charset val="134"/>
      </rPr>
      <t>取暖季利用量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②</t>
    </r>
  </si>
  <si>
    <r>
      <rPr>
        <b/>
        <sz val="10"/>
        <color theme="1"/>
        <rFont val="宋体"/>
        <charset val="134"/>
      </rPr>
      <t>页岩气利用量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③</t>
    </r>
  </si>
  <si>
    <r>
      <rPr>
        <b/>
        <sz val="10"/>
        <color theme="1"/>
        <rFont val="宋体"/>
        <charset val="134"/>
      </rPr>
      <t>取暖季利用量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④</t>
    </r>
  </si>
  <si>
    <r>
      <rPr>
        <b/>
        <sz val="10"/>
        <rFont val="宋体"/>
        <charset val="134"/>
      </rPr>
      <t>已预拨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⑮</t>
    </r>
  </si>
  <si>
    <r>
      <rPr>
        <b/>
        <sz val="10"/>
        <color theme="1"/>
        <rFont val="宋体"/>
        <charset val="134"/>
      </rPr>
      <t>本次预拨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⑯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宋体"/>
        <charset val="134"/>
      </rPr>
      <t>⑰－⑮</t>
    </r>
  </si>
  <si>
    <r>
      <rPr>
        <b/>
        <sz val="10"/>
        <color theme="1"/>
        <rFont val="宋体"/>
        <charset val="134"/>
      </rPr>
      <t>共计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⑰</t>
    </r>
  </si>
  <si>
    <t>总计</t>
  </si>
  <si>
    <t>中石化西南油气分公司</t>
  </si>
  <si>
    <t>遵义市习水县</t>
  </si>
  <si>
    <t>贵州页岩气勘探开发有限责任公司</t>
  </si>
  <si>
    <t>遵义市正安县</t>
  </si>
  <si>
    <t>中石化华东油气分公司</t>
  </si>
  <si>
    <t>遵义市道真县</t>
  </si>
  <si>
    <t>备注：</t>
  </si>
  <si>
    <t>其中贵州页岩气勘探开发有限责任公司2021年度页岩气开发利用量没有审定，参照2020年。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</si>
</sst>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Times New Roman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70C0"/>
      <name val="Times New Roman"/>
      <charset val="134"/>
    </font>
    <font>
      <b/>
      <sz val="10"/>
      <name val="黑体"/>
      <charset val="134"/>
    </font>
    <font>
      <b/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theme="1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tabSelected="1" zoomScale="85" zoomScaleNormal="85" workbookViewId="0">
      <selection activeCell="P18" sqref="P18"/>
    </sheetView>
  </sheetViews>
  <sheetFormatPr defaultColWidth="9" defaultRowHeight="13.5"/>
  <cols>
    <col min="1" max="1" width="5.5" customWidth="1"/>
    <col min="2" max="2" width="27.6333333333333" customWidth="1"/>
    <col min="3" max="3" width="10.8666666666667" customWidth="1"/>
    <col min="4" max="5" width="9" style="2"/>
    <col min="6" max="6" width="9.55833333333333" style="2"/>
    <col min="7" max="7" width="9" style="2"/>
    <col min="8" max="8" width="9.55833333333333"/>
    <col min="9" max="9" width="8.78333333333333" customWidth="1"/>
    <col min="10" max="10" width="8.31666666666667" customWidth="1"/>
    <col min="12" max="12" width="10.2333333333333" customWidth="1"/>
    <col min="13" max="13" width="5.75" customWidth="1"/>
    <col min="14" max="14" width="7.5" customWidth="1"/>
    <col min="15" max="15" width="10.6333333333333" customWidth="1"/>
    <col min="16" max="16" width="12.8166666666667"/>
    <col min="19" max="19" width="7.25" customWidth="1"/>
    <col min="20" max="20" width="7.86666666666667" customWidth="1"/>
    <col min="21" max="21" width="7.13333333333333" customWidth="1"/>
  </cols>
  <sheetData>
    <row r="1" ht="22" customHeight="1" spans="1:23">
      <c r="A1" s="3" t="s">
        <v>0</v>
      </c>
      <c r="B1" s="4"/>
      <c r="C1" s="4"/>
      <c r="D1" s="5"/>
      <c r="E1" s="5"/>
      <c r="F1" s="5"/>
      <c r="G1" s="5"/>
      <c r="H1" s="6"/>
      <c r="I1" s="6"/>
      <c r="J1" s="6"/>
      <c r="K1" s="6"/>
      <c r="L1" s="6"/>
      <c r="M1" s="4"/>
      <c r="N1" s="4"/>
      <c r="O1" s="6"/>
      <c r="P1" s="4"/>
      <c r="Q1" s="4"/>
      <c r="R1" s="4"/>
      <c r="S1" s="31"/>
      <c r="T1" s="4"/>
      <c r="U1" s="4"/>
      <c r="V1" s="4"/>
      <c r="W1" s="4"/>
    </row>
    <row r="2" ht="21" spans="1:23">
      <c r="A2" s="7" t="s">
        <v>1</v>
      </c>
      <c r="B2" s="4"/>
      <c r="C2" s="4"/>
      <c r="D2" s="5"/>
      <c r="E2" s="5"/>
      <c r="F2" s="5"/>
      <c r="G2" s="5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31"/>
      <c r="T2" s="4"/>
      <c r="U2" s="4"/>
      <c r="V2" s="4"/>
      <c r="W2" s="4"/>
    </row>
    <row r="3" spans="1:23">
      <c r="A3" s="8" t="s">
        <v>2</v>
      </c>
      <c r="B3" s="9"/>
      <c r="C3" s="9"/>
      <c r="D3" s="9"/>
      <c r="E3" s="9"/>
      <c r="F3" s="5"/>
      <c r="G3" s="5"/>
      <c r="H3" s="6"/>
      <c r="I3" s="6"/>
      <c r="J3" s="6"/>
      <c r="K3" s="6"/>
      <c r="L3" s="6"/>
      <c r="M3" s="4"/>
      <c r="N3" s="4"/>
      <c r="O3" s="6"/>
      <c r="P3" s="4"/>
      <c r="Q3" s="4"/>
      <c r="R3" s="4"/>
      <c r="S3" s="31"/>
      <c r="T3" s="32" t="s">
        <v>3</v>
      </c>
      <c r="U3" s="33"/>
      <c r="V3" s="33"/>
      <c r="W3" s="33"/>
    </row>
    <row r="4" s="1" customFormat="1" spans="1:23">
      <c r="A4" s="10" t="s">
        <v>4</v>
      </c>
      <c r="B4" s="10" t="s">
        <v>5</v>
      </c>
      <c r="C4" s="11" t="s">
        <v>6</v>
      </c>
      <c r="D4" s="12" t="s">
        <v>7</v>
      </c>
      <c r="E4" s="13"/>
      <c r="F4" s="13"/>
      <c r="G4" s="13"/>
      <c r="H4" s="14"/>
      <c r="I4" s="26" t="s">
        <v>8</v>
      </c>
      <c r="J4" s="14"/>
      <c r="K4" s="14"/>
      <c r="L4" s="14"/>
      <c r="M4" s="10" t="s">
        <v>9</v>
      </c>
      <c r="N4" s="15"/>
      <c r="O4" s="14" t="s">
        <v>10</v>
      </c>
      <c r="P4" s="15" t="s">
        <v>11</v>
      </c>
      <c r="Q4" s="15" t="s">
        <v>12</v>
      </c>
      <c r="R4" s="15" t="s">
        <v>13</v>
      </c>
      <c r="S4" s="34" t="s">
        <v>14</v>
      </c>
      <c r="T4" s="15"/>
      <c r="U4" s="15"/>
      <c r="V4" s="15" t="s">
        <v>15</v>
      </c>
      <c r="W4" s="10" t="s">
        <v>16</v>
      </c>
    </row>
    <row r="5" s="1" customFormat="1" spans="1:23">
      <c r="A5" s="15"/>
      <c r="B5" s="15"/>
      <c r="C5" s="16"/>
      <c r="D5" s="13" t="s">
        <v>17</v>
      </c>
      <c r="E5" s="13"/>
      <c r="F5" s="13" t="s">
        <v>18</v>
      </c>
      <c r="G5" s="13"/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5" t="s">
        <v>24</v>
      </c>
      <c r="N5" s="15" t="s">
        <v>25</v>
      </c>
      <c r="O5" s="14"/>
      <c r="P5" s="15"/>
      <c r="Q5" s="15"/>
      <c r="R5" s="15"/>
      <c r="S5" s="34"/>
      <c r="T5" s="15"/>
      <c r="U5" s="15"/>
      <c r="V5" s="15"/>
      <c r="W5" s="15"/>
    </row>
    <row r="6" s="1" customFormat="1" ht="72.75" customHeight="1" spans="1:23">
      <c r="A6" s="15"/>
      <c r="B6" s="15"/>
      <c r="C6" s="17"/>
      <c r="D6" s="12" t="s">
        <v>26</v>
      </c>
      <c r="E6" s="12" t="s">
        <v>27</v>
      </c>
      <c r="F6" s="12" t="s">
        <v>28</v>
      </c>
      <c r="G6" s="12" t="s">
        <v>29</v>
      </c>
      <c r="H6" s="14"/>
      <c r="I6" s="14"/>
      <c r="J6" s="14"/>
      <c r="K6" s="14"/>
      <c r="L6" s="14"/>
      <c r="M6" s="15"/>
      <c r="N6" s="15"/>
      <c r="O6" s="14"/>
      <c r="P6" s="15"/>
      <c r="Q6" s="15"/>
      <c r="R6" s="15"/>
      <c r="S6" s="35" t="s">
        <v>30</v>
      </c>
      <c r="T6" s="10" t="s">
        <v>31</v>
      </c>
      <c r="U6" s="10" t="s">
        <v>32</v>
      </c>
      <c r="V6" s="15"/>
      <c r="W6" s="15"/>
    </row>
    <row r="7" spans="1:23">
      <c r="A7" s="18"/>
      <c r="B7" s="19" t="s">
        <v>33</v>
      </c>
      <c r="C7" s="19"/>
      <c r="D7" s="20">
        <f t="shared" ref="D7:K7" si="0">SUM(D8:D10)</f>
        <v>3064.76</v>
      </c>
      <c r="E7" s="20">
        <f t="shared" si="0"/>
        <v>1089.79</v>
      </c>
      <c r="F7" s="20">
        <f t="shared" si="0"/>
        <v>13787.55</v>
      </c>
      <c r="G7" s="20">
        <f t="shared" si="0"/>
        <v>5523</v>
      </c>
      <c r="H7" s="20">
        <f t="shared" si="0"/>
        <v>28475</v>
      </c>
      <c r="I7" s="20">
        <f t="shared" si="0"/>
        <v>3064.76</v>
      </c>
      <c r="J7" s="20">
        <f t="shared" si="0"/>
        <v>13787.55</v>
      </c>
      <c r="K7" s="20">
        <f t="shared" si="0"/>
        <v>28475</v>
      </c>
      <c r="L7" s="27"/>
      <c r="M7" s="27"/>
      <c r="N7" s="27"/>
      <c r="O7" s="27">
        <f>SUM(O8:O10)</f>
        <v>31136</v>
      </c>
      <c r="P7" s="27">
        <f t="shared" ref="P7:V7" si="1">SUM(P8:P10)</f>
        <v>1919</v>
      </c>
      <c r="Q7" s="27">
        <f t="shared" si="1"/>
        <v>1416</v>
      </c>
      <c r="R7" s="27">
        <f t="shared" si="1"/>
        <v>503</v>
      </c>
      <c r="S7" s="27">
        <f t="shared" si="1"/>
        <v>2100</v>
      </c>
      <c r="T7" s="27">
        <f t="shared" si="1"/>
        <v>2310</v>
      </c>
      <c r="U7" s="27">
        <f t="shared" si="1"/>
        <v>4410</v>
      </c>
      <c r="V7" s="27">
        <f t="shared" si="1"/>
        <v>2813</v>
      </c>
      <c r="W7" s="18"/>
    </row>
    <row r="8" ht="30" customHeight="1" spans="1:23">
      <c r="A8" s="21">
        <v>1</v>
      </c>
      <c r="B8" s="22" t="s">
        <v>34</v>
      </c>
      <c r="C8" s="22" t="s">
        <v>35</v>
      </c>
      <c r="D8" s="23">
        <v>1448.44</v>
      </c>
      <c r="E8" s="23">
        <v>554.17</v>
      </c>
      <c r="F8" s="23">
        <v>2228.47</v>
      </c>
      <c r="G8" s="23">
        <v>818.96</v>
      </c>
      <c r="H8" s="23">
        <v>6847</v>
      </c>
      <c r="I8" s="23">
        <f>D8</f>
        <v>1448.44</v>
      </c>
      <c r="J8" s="23">
        <f>F8</f>
        <v>2228.47</v>
      </c>
      <c r="K8" s="23">
        <f>H8</f>
        <v>6847</v>
      </c>
      <c r="L8" s="28">
        <f t="shared" ref="L8:L10" si="2">(F8-D8)/D8</f>
        <v>0.538531109331418</v>
      </c>
      <c r="M8" s="21">
        <v>2</v>
      </c>
      <c r="N8" s="21">
        <v>1</v>
      </c>
      <c r="O8" s="29">
        <v>3406</v>
      </c>
      <c r="P8" s="30">
        <v>210</v>
      </c>
      <c r="Q8" s="36">
        <v>0</v>
      </c>
      <c r="R8" s="36">
        <f>P8-Q8</f>
        <v>210</v>
      </c>
      <c r="S8" s="30">
        <v>470</v>
      </c>
      <c r="T8" s="36">
        <v>624</v>
      </c>
      <c r="U8" s="36">
        <f>S8+T8</f>
        <v>1094</v>
      </c>
      <c r="V8" s="36">
        <f>R8+T8</f>
        <v>834</v>
      </c>
      <c r="W8" s="21"/>
    </row>
    <row r="9" ht="30" customHeight="1" spans="1:23">
      <c r="A9" s="21">
        <v>2</v>
      </c>
      <c r="B9" s="24" t="s">
        <v>36</v>
      </c>
      <c r="C9" s="22" t="s">
        <v>37</v>
      </c>
      <c r="D9" s="23">
        <v>670.93</v>
      </c>
      <c r="E9" s="23">
        <v>115</v>
      </c>
      <c r="F9" s="23">
        <v>10513.78</v>
      </c>
      <c r="G9" s="23">
        <v>4385.67</v>
      </c>
      <c r="H9" s="23">
        <v>18514</v>
      </c>
      <c r="I9" s="23">
        <f>D9</f>
        <v>670.93</v>
      </c>
      <c r="J9" s="23">
        <f>F9</f>
        <v>10513.78</v>
      </c>
      <c r="K9" s="23">
        <f>H9</f>
        <v>18514</v>
      </c>
      <c r="L9" s="28">
        <f t="shared" si="2"/>
        <v>14.6704574247686</v>
      </c>
      <c r="M9" s="21">
        <v>2</v>
      </c>
      <c r="N9" s="21">
        <v>1</v>
      </c>
      <c r="O9" s="29">
        <v>26763</v>
      </c>
      <c r="P9" s="30">
        <v>1649</v>
      </c>
      <c r="Q9" s="36">
        <v>1100</v>
      </c>
      <c r="R9" s="36">
        <f>P9-Q9</f>
        <v>549</v>
      </c>
      <c r="S9" s="36">
        <v>1630</v>
      </c>
      <c r="T9" s="36">
        <v>1686</v>
      </c>
      <c r="U9" s="36">
        <f>S9+T9</f>
        <v>3316</v>
      </c>
      <c r="V9" s="36">
        <f>R9+T9</f>
        <v>2235</v>
      </c>
      <c r="W9" s="24"/>
    </row>
    <row r="10" ht="30" customHeight="1" spans="1:23">
      <c r="A10" s="25">
        <v>3</v>
      </c>
      <c r="B10" s="24" t="s">
        <v>38</v>
      </c>
      <c r="C10" s="22" t="s">
        <v>39</v>
      </c>
      <c r="D10" s="23">
        <v>945.39</v>
      </c>
      <c r="E10" s="23">
        <v>420.62</v>
      </c>
      <c r="F10" s="23">
        <v>1045.3</v>
      </c>
      <c r="G10" s="23">
        <v>318.37</v>
      </c>
      <c r="H10" s="23">
        <v>3114</v>
      </c>
      <c r="I10" s="23">
        <f>D10</f>
        <v>945.39</v>
      </c>
      <c r="J10" s="23">
        <f>F10</f>
        <v>1045.3</v>
      </c>
      <c r="K10" s="23">
        <f>H10</f>
        <v>3114</v>
      </c>
      <c r="L10" s="28">
        <f t="shared" si="2"/>
        <v>0.105681253239404</v>
      </c>
      <c r="M10" s="21">
        <v>1.75</v>
      </c>
      <c r="N10" s="25">
        <v>1</v>
      </c>
      <c r="O10" s="29">
        <v>967</v>
      </c>
      <c r="P10" s="30">
        <v>60</v>
      </c>
      <c r="Q10" s="37">
        <v>316</v>
      </c>
      <c r="R10" s="36">
        <f>P10-Q10</f>
        <v>-256</v>
      </c>
      <c r="S10" s="37">
        <v>0</v>
      </c>
      <c r="T10" s="36">
        <v>0</v>
      </c>
      <c r="U10" s="36">
        <f>S10+T10</f>
        <v>0</v>
      </c>
      <c r="V10" s="36">
        <f>R10+T10</f>
        <v>-256</v>
      </c>
      <c r="W10" s="25"/>
    </row>
    <row r="11" ht="42" customHeight="1" spans="1:2">
      <c r="A11" t="s">
        <v>40</v>
      </c>
      <c r="B11" t="s">
        <v>41</v>
      </c>
    </row>
  </sheetData>
  <mergeCells count="25">
    <mergeCell ref="A2:W2"/>
    <mergeCell ref="A3:E3"/>
    <mergeCell ref="T3:W3"/>
    <mergeCell ref="D4:H4"/>
    <mergeCell ref="I4:L4"/>
    <mergeCell ref="M4:N4"/>
    <mergeCell ref="D5:E5"/>
    <mergeCell ref="F5:G5"/>
    <mergeCell ref="A4:A6"/>
    <mergeCell ref="B4:B6"/>
    <mergeCell ref="C4:C6"/>
    <mergeCell ref="H5:H6"/>
    <mergeCell ref="I5:I6"/>
    <mergeCell ref="J5:J6"/>
    <mergeCell ref="K5:K6"/>
    <mergeCell ref="L5:L6"/>
    <mergeCell ref="M5:M6"/>
    <mergeCell ref="N5:N6"/>
    <mergeCell ref="O4:O6"/>
    <mergeCell ref="P4:P6"/>
    <mergeCell ref="Q4:Q6"/>
    <mergeCell ref="R4:R6"/>
    <mergeCell ref="V4:V6"/>
    <mergeCell ref="W4:W6"/>
    <mergeCell ref="S4:U5"/>
  </mergeCells>
  <pageMargins left="0.700694444444445" right="0.700694444444445" top="0.751388888888889" bottom="0.751388888888889" header="0.298611111111111" footer="0.298611111111111"/>
  <pageSetup paperSize="9" scale="60" fitToHeight="0" orientation="landscape" horizontalDpi="12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多增多补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王少雷</dc:creator>
  <cp:lastModifiedBy>Q</cp:lastModifiedBy>
  <dcterms:created xsi:type="dcterms:W3CDTF">2021-09-15T03:03:00Z</dcterms:created>
  <cp:lastPrinted>2021-09-22T01:37:00Z</cp:lastPrinted>
  <dcterms:modified xsi:type="dcterms:W3CDTF">2023-11-27T09:28:36Z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36DBA1B4D37249FB9EAB2FF426CE77F0_13</vt:lpwstr>
  </property>
</Properties>
</file>