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煤层气 (-新" sheetId="27" r:id="rId1"/>
  </sheets>
  <definedNames>
    <definedName name="_xlnm._FilterDatabase" localSheetId="0" hidden="1">'1煤层气 (-新'!$A$5:$Z$198</definedName>
    <definedName name="_xlnm.Print_Titles" localSheetId="0">'1煤层气 (-新'!$4:$5</definedName>
  </definedNames>
  <calcPr calcId="144525" concurrentCalc="0"/>
</workbook>
</file>

<file path=xl/sharedStrings.xml><?xml version="1.0" encoding="utf-8"?>
<sst xmlns="http://schemas.openxmlformats.org/spreadsheetml/2006/main" count="1145" uniqueCount="430">
  <si>
    <t>附件4</t>
  </si>
  <si>
    <t>2023年贵州省能源安全生产和保供专项资金（第六批）预算项目表（煤层气、煤矿瓦斯开发利用）</t>
  </si>
  <si>
    <t>单位：</t>
  </si>
  <si>
    <t>万立方米、万元</t>
  </si>
  <si>
    <t>序号</t>
  </si>
  <si>
    <t>资金下达市（州）</t>
  </si>
  <si>
    <t>县（市、区、特区）</t>
  </si>
  <si>
    <t>所属集团公司</t>
  </si>
  <si>
    <t>企业名称</t>
  </si>
  <si>
    <t>项目名称</t>
  </si>
  <si>
    <t>2021年抽采利用量及奖补清算情况</t>
  </si>
  <si>
    <t>2022年抽采利用量及奖补清算情况</t>
  </si>
  <si>
    <t>本次实际下达资金</t>
  </si>
  <si>
    <r>
      <rPr>
        <sz val="9"/>
        <rFont val="Times New Roman"/>
        <charset val="134"/>
      </rPr>
      <t>2021</t>
    </r>
    <r>
      <rPr>
        <sz val="9"/>
        <rFont val="黑体"/>
        <charset val="134"/>
      </rPr>
      <t>年煤矿瓦斯抽采量</t>
    </r>
  </si>
  <si>
    <r>
      <rPr>
        <sz val="9"/>
        <rFont val="Times New Roman"/>
        <charset val="134"/>
      </rPr>
      <t>2021</t>
    </r>
    <r>
      <rPr>
        <sz val="9"/>
        <rFont val="黑体"/>
        <charset val="134"/>
      </rPr>
      <t>年煤矿瓦斯利用总量</t>
    </r>
  </si>
  <si>
    <r>
      <rPr>
        <sz val="9"/>
        <rFont val="Times New Roman"/>
        <charset val="134"/>
      </rPr>
      <t>2021</t>
    </r>
    <r>
      <rPr>
        <sz val="9"/>
        <rFont val="黑体"/>
        <charset val="134"/>
      </rPr>
      <t>年煤矿瓦斯利用率（％</t>
    </r>
    <r>
      <rPr>
        <sz val="9"/>
        <rFont val="Times New Roman"/>
        <charset val="134"/>
      </rPr>
      <t>)</t>
    </r>
  </si>
  <si>
    <r>
      <rPr>
        <sz val="9"/>
        <rFont val="黑体"/>
        <charset val="134"/>
      </rPr>
      <t>奖补标准</t>
    </r>
    <r>
      <rPr>
        <sz val="9"/>
        <rFont val="Times New Roman"/>
        <charset val="134"/>
      </rPr>
      <t xml:space="preserve">
</t>
    </r>
    <r>
      <rPr>
        <sz val="9"/>
        <rFont val="黑体"/>
        <charset val="134"/>
      </rPr>
      <t>（元</t>
    </r>
    <r>
      <rPr>
        <sz val="9"/>
        <rFont val="Times New Roman"/>
        <charset val="134"/>
      </rPr>
      <t>/</t>
    </r>
    <r>
      <rPr>
        <sz val="9"/>
        <rFont val="黑体"/>
        <charset val="134"/>
      </rPr>
      <t>方）</t>
    </r>
  </si>
  <si>
    <r>
      <rPr>
        <sz val="9"/>
        <rFont val="Times New Roman"/>
        <charset val="134"/>
      </rPr>
      <t>2021</t>
    </r>
    <r>
      <rPr>
        <sz val="9"/>
        <rFont val="黑体"/>
        <charset val="134"/>
      </rPr>
      <t>年度应奖补资金</t>
    </r>
  </si>
  <si>
    <t>（黔财工〔2021〕45号）已预拨资金</t>
  </si>
  <si>
    <t>（黔财工〔2021〕155号）已预拨资金</t>
  </si>
  <si>
    <t>2021年度已预拨资金合计</t>
  </si>
  <si>
    <r>
      <rPr>
        <sz val="9"/>
        <rFont val="Times New Roman"/>
        <charset val="134"/>
      </rPr>
      <t>2021</t>
    </r>
    <r>
      <rPr>
        <sz val="9"/>
        <rFont val="黑体"/>
        <charset val="134"/>
      </rPr>
      <t>年度清算资金</t>
    </r>
  </si>
  <si>
    <r>
      <rPr>
        <sz val="9"/>
        <rFont val="Times New Roman"/>
        <charset val="134"/>
      </rPr>
      <t>2022</t>
    </r>
    <r>
      <rPr>
        <sz val="9"/>
        <rFont val="黑体"/>
        <charset val="134"/>
      </rPr>
      <t>年煤矿瓦斯抽采量</t>
    </r>
  </si>
  <si>
    <r>
      <rPr>
        <sz val="9"/>
        <rFont val="Times New Roman"/>
        <charset val="134"/>
      </rPr>
      <t>2022</t>
    </r>
    <r>
      <rPr>
        <sz val="9"/>
        <rFont val="黑体"/>
        <charset val="134"/>
      </rPr>
      <t>年煤矿瓦斯利用量</t>
    </r>
  </si>
  <si>
    <r>
      <rPr>
        <sz val="9"/>
        <rFont val="Times New Roman"/>
        <charset val="134"/>
      </rPr>
      <t>2022</t>
    </r>
    <r>
      <rPr>
        <sz val="9"/>
        <rFont val="黑体"/>
        <charset val="134"/>
      </rPr>
      <t>年煤矿瓦斯利用率（％</t>
    </r>
    <r>
      <rPr>
        <sz val="9"/>
        <rFont val="Times New Roman"/>
        <charset val="134"/>
      </rPr>
      <t>)</t>
    </r>
  </si>
  <si>
    <r>
      <rPr>
        <sz val="9"/>
        <rFont val="Times New Roman"/>
        <charset val="134"/>
      </rPr>
      <t>2022</t>
    </r>
    <r>
      <rPr>
        <sz val="9"/>
        <rFont val="黑体"/>
        <charset val="134"/>
      </rPr>
      <t>年度应补贴资金</t>
    </r>
  </si>
  <si>
    <r>
      <rPr>
        <sz val="9"/>
        <rFont val="黑体"/>
        <charset val="134"/>
      </rPr>
      <t>（黔财工〔</t>
    </r>
    <r>
      <rPr>
        <sz val="9"/>
        <rFont val="Times New Roman"/>
        <charset val="134"/>
      </rPr>
      <t>2022</t>
    </r>
    <r>
      <rPr>
        <sz val="9"/>
        <rFont val="宋体"/>
        <charset val="134"/>
      </rPr>
      <t>〕</t>
    </r>
    <r>
      <rPr>
        <sz val="9"/>
        <rFont val="Times New Roman"/>
        <charset val="134"/>
      </rPr>
      <t>95</t>
    </r>
    <r>
      <rPr>
        <sz val="9"/>
        <rFont val="宋体"/>
        <charset val="134"/>
      </rPr>
      <t>号）</t>
    </r>
    <r>
      <rPr>
        <sz val="9"/>
        <rFont val="黑体"/>
        <charset val="134"/>
      </rPr>
      <t>预拨资金</t>
    </r>
  </si>
  <si>
    <r>
      <rPr>
        <sz val="9"/>
        <rFont val="黑体"/>
        <charset val="134"/>
      </rPr>
      <t>（黔财工〔</t>
    </r>
    <r>
      <rPr>
        <sz val="9"/>
        <rFont val="Times New Roman"/>
        <charset val="134"/>
      </rPr>
      <t>2022</t>
    </r>
    <r>
      <rPr>
        <sz val="9"/>
        <rFont val="宋体"/>
        <charset val="134"/>
      </rPr>
      <t>〕</t>
    </r>
    <r>
      <rPr>
        <sz val="9"/>
        <rFont val="Times New Roman"/>
        <charset val="134"/>
      </rPr>
      <t>133</t>
    </r>
    <r>
      <rPr>
        <sz val="9"/>
        <rFont val="宋体"/>
        <charset val="134"/>
      </rPr>
      <t>号）</t>
    </r>
    <r>
      <rPr>
        <sz val="9"/>
        <rFont val="黑体"/>
        <charset val="134"/>
      </rPr>
      <t>预拨资金</t>
    </r>
  </si>
  <si>
    <r>
      <rPr>
        <sz val="9"/>
        <rFont val="Times New Roman"/>
        <charset val="134"/>
      </rPr>
      <t>2022</t>
    </r>
    <r>
      <rPr>
        <sz val="9"/>
        <rFont val="黑体"/>
        <charset val="134"/>
      </rPr>
      <t>年度已预拨资金合计</t>
    </r>
  </si>
  <si>
    <r>
      <rPr>
        <sz val="9"/>
        <rFont val="Times New Roman"/>
        <charset val="134"/>
      </rPr>
      <t>2022</t>
    </r>
    <r>
      <rPr>
        <sz val="9"/>
        <rFont val="黑体"/>
        <charset val="134"/>
      </rPr>
      <t>年度清算资金</t>
    </r>
  </si>
  <si>
    <t>备注</t>
  </si>
  <si>
    <t>全省总计</t>
  </si>
  <si>
    <t>一、毕节市合计</t>
  </si>
  <si>
    <t>（一）</t>
  </si>
  <si>
    <t>纳雍县小计</t>
  </si>
  <si>
    <t>毕节市</t>
  </si>
  <si>
    <t>纳雍县</t>
  </si>
  <si>
    <t>贵州永基矿业投资有限公司</t>
  </si>
  <si>
    <t>新春煤矿</t>
  </si>
  <si>
    <t>瓦斯抽采利用项目</t>
  </si>
  <si>
    <t>未提供清算材料</t>
  </si>
  <si>
    <t>六枝工矿（集团）公司</t>
  </si>
  <si>
    <t>贵州比德煤业有限公司</t>
  </si>
  <si>
    <t>贵州水城矿业股份有限公司</t>
  </si>
  <si>
    <t>贵州中岭矿业有限责任公司</t>
  </si>
  <si>
    <t>经现场复核，复核数据与申报材料一致。</t>
  </si>
  <si>
    <t>大坝田煤矿</t>
  </si>
  <si>
    <t>贵州纳雍县大圆煤业有限公司</t>
  </si>
  <si>
    <t>大圆煤矿</t>
  </si>
  <si>
    <r>
      <rPr>
        <sz val="10"/>
        <rFont val="Times New Roman"/>
        <charset val="134"/>
      </rPr>
      <t>2022</t>
    </r>
    <r>
      <rPr>
        <sz val="10"/>
        <rFont val="宋体"/>
        <charset val="134"/>
      </rPr>
      <t>年新建瓦斯发电项目</t>
    </r>
  </si>
  <si>
    <t>新建项目</t>
  </si>
  <si>
    <r>
      <rPr>
        <sz val="10"/>
        <rFont val="宋体"/>
        <charset val="134"/>
      </rPr>
      <t>该矿新建瓦斯发电项目安装有</t>
    </r>
    <r>
      <rPr>
        <sz val="10"/>
        <rFont val="Times New Roman"/>
        <charset val="134"/>
      </rPr>
      <t>2</t>
    </r>
    <r>
      <rPr>
        <sz val="10"/>
        <rFont val="宋体"/>
        <charset val="134"/>
      </rPr>
      <t>台</t>
    </r>
    <r>
      <rPr>
        <sz val="10"/>
        <rFont val="Times New Roman"/>
        <charset val="134"/>
      </rPr>
      <t>700GFZ-RWD-TEM2-4</t>
    </r>
    <r>
      <rPr>
        <sz val="10"/>
        <rFont val="宋体"/>
        <charset val="134"/>
      </rPr>
      <t>型发电机组，装机功率</t>
    </r>
    <r>
      <rPr>
        <sz val="10"/>
        <rFont val="Times New Roman"/>
        <charset val="134"/>
      </rPr>
      <t>1400kW</t>
    </r>
    <r>
      <rPr>
        <sz val="10"/>
        <rFont val="宋体"/>
        <charset val="134"/>
      </rPr>
      <t>，机组出厂日期为</t>
    </r>
    <r>
      <rPr>
        <sz val="10"/>
        <rFont val="Times New Roman"/>
        <charset val="134"/>
      </rPr>
      <t>2021</t>
    </r>
    <r>
      <rPr>
        <sz val="10"/>
        <rFont val="宋体"/>
        <charset val="134"/>
      </rPr>
      <t>年</t>
    </r>
    <r>
      <rPr>
        <sz val="10"/>
        <rFont val="Times New Roman"/>
        <charset val="134"/>
      </rPr>
      <t>3</t>
    </r>
    <r>
      <rPr>
        <sz val="10"/>
        <rFont val="宋体"/>
        <charset val="134"/>
      </rPr>
      <t>月，购买合同签订时间为</t>
    </r>
    <r>
      <rPr>
        <sz val="10"/>
        <rFont val="Times New Roman"/>
        <charset val="134"/>
      </rPr>
      <t>2021</t>
    </r>
    <r>
      <rPr>
        <sz val="10"/>
        <rFont val="宋体"/>
        <charset val="134"/>
      </rPr>
      <t>年</t>
    </r>
    <r>
      <rPr>
        <sz val="10"/>
        <rFont val="Times New Roman"/>
        <charset val="134"/>
      </rPr>
      <t>12</t>
    </r>
    <r>
      <rPr>
        <sz val="10"/>
        <rFont val="宋体"/>
        <charset val="134"/>
      </rPr>
      <t>月</t>
    </r>
    <r>
      <rPr>
        <sz val="10"/>
        <rFont val="Times New Roman"/>
        <charset val="134"/>
      </rPr>
      <t>22</t>
    </r>
    <r>
      <rPr>
        <sz val="10"/>
        <rFont val="宋体"/>
        <charset val="134"/>
      </rPr>
      <t>日，发电机组总价</t>
    </r>
    <r>
      <rPr>
        <sz val="10"/>
        <rFont val="Times New Roman"/>
        <charset val="134"/>
      </rPr>
      <t>160</t>
    </r>
    <r>
      <rPr>
        <sz val="10"/>
        <rFont val="宋体"/>
        <charset val="134"/>
      </rPr>
      <t>万元，合同约定先支付</t>
    </r>
    <r>
      <rPr>
        <sz val="10"/>
        <rFont val="Times New Roman"/>
        <charset val="134"/>
      </rPr>
      <t>20%</t>
    </r>
    <r>
      <rPr>
        <sz val="10"/>
        <rFont val="宋体"/>
        <charset val="134"/>
      </rPr>
      <t>费用，余款待电站发电后付清，</t>
    </r>
    <r>
      <rPr>
        <sz val="10"/>
        <rFont val="Times New Roman"/>
        <charset val="134"/>
      </rPr>
      <t>2022</t>
    </r>
    <r>
      <rPr>
        <sz val="10"/>
        <rFont val="宋体"/>
        <charset val="134"/>
      </rPr>
      <t>年</t>
    </r>
    <r>
      <rPr>
        <sz val="10"/>
        <rFont val="Times New Roman"/>
        <charset val="134"/>
      </rPr>
      <t>12</t>
    </r>
    <r>
      <rPr>
        <sz val="10"/>
        <rFont val="宋体"/>
        <charset val="134"/>
      </rPr>
      <t>月</t>
    </r>
    <r>
      <rPr>
        <sz val="10"/>
        <rFont val="Times New Roman"/>
        <charset val="134"/>
      </rPr>
      <t>21</t>
    </r>
    <r>
      <rPr>
        <sz val="10"/>
        <rFont val="宋体"/>
        <charset val="134"/>
      </rPr>
      <t>日已开具发票，金额</t>
    </r>
    <r>
      <rPr>
        <sz val="10"/>
        <rFont val="Times New Roman"/>
        <charset val="134"/>
      </rPr>
      <t>32</t>
    </r>
    <r>
      <rPr>
        <sz val="10"/>
        <rFont val="宋体"/>
        <charset val="134"/>
      </rPr>
      <t>万元，项目符合黔能源科技【2019】159号文相关要求，予以清算。</t>
    </r>
  </si>
  <si>
    <t>贵州鲁中矿业有限责任公司</t>
  </si>
  <si>
    <t>纳雍县王家寨煤矿</t>
  </si>
  <si>
    <t>1、核减利用量1.37万m³，核减原因：企业申报利用量为489.18万m³，企业利用端流量计2022年6月22日换表校准，核减当天利用量1.37万m³核减后利用量为487.81万m³。
2、核增抽采量0.5万m³，核增原因：企业申报抽采量为728.04万m³，调取后台数据显示抽采量为728.54万m³。</t>
  </si>
  <si>
    <t>贵州赣兴煤业有限公司</t>
  </si>
  <si>
    <t>群力煤矿</t>
  </si>
  <si>
    <t>1、核减利用量0.66万m³，核减原因：企业申报利用量为288.69万m³，利用端流量计缺2022年4月7日至4月13日校验证书，核减该时间段利用量0.66万m³。
2、核减抽采量74.29万m³，核减原因：企业申报抽采量为596.3万m³，现场调取后台数据显示抽采量为522.01万m³。</t>
  </si>
  <si>
    <t>（二）</t>
  </si>
  <si>
    <t>金沙县小计</t>
  </si>
  <si>
    <t>金沙县</t>
  </si>
  <si>
    <t>贵州飞尚能源有限公司</t>
  </si>
  <si>
    <t>白坪煤矿</t>
  </si>
  <si>
    <r>
      <rPr>
        <sz val="10"/>
        <rFont val="宋体"/>
        <charset val="134"/>
      </rPr>
      <t>核减全部利用量</t>
    </r>
    <r>
      <rPr>
        <sz val="10"/>
        <rFont val="Times New Roman"/>
        <charset val="134"/>
      </rPr>
      <t>36.3</t>
    </r>
    <r>
      <rPr>
        <sz val="10"/>
        <rFont val="宋体"/>
        <charset val="134"/>
      </rPr>
      <t>万m³，核减原因：</t>
    </r>
    <r>
      <rPr>
        <sz val="10"/>
        <rFont val="Times New Roman"/>
        <charset val="134"/>
      </rPr>
      <t>1.</t>
    </r>
    <r>
      <rPr>
        <sz val="10"/>
        <rFont val="宋体"/>
        <charset val="134"/>
      </rPr>
      <t>矿井申报</t>
    </r>
    <r>
      <rPr>
        <sz val="10"/>
        <rFont val="Times New Roman"/>
        <charset val="134"/>
      </rPr>
      <t xml:space="preserve"> 2022 </t>
    </r>
    <r>
      <rPr>
        <sz val="10"/>
        <rFont val="宋体"/>
        <charset val="134"/>
      </rPr>
      <t>年度瓦斯抽采总量为</t>
    </r>
    <r>
      <rPr>
        <sz val="10"/>
        <rFont val="Times New Roman"/>
        <charset val="134"/>
      </rPr>
      <t xml:space="preserve"> 186.7 </t>
    </r>
    <r>
      <rPr>
        <sz val="10"/>
        <rFont val="宋体"/>
        <charset val="134"/>
      </rPr>
      <t>万m³，利用量工况流量为</t>
    </r>
    <r>
      <rPr>
        <sz val="10"/>
        <rFont val="Times New Roman"/>
        <charset val="134"/>
      </rPr>
      <t xml:space="preserve"> 36.3 </t>
    </r>
    <r>
      <rPr>
        <sz val="10"/>
        <rFont val="宋体"/>
        <charset val="134"/>
      </rPr>
      <t>万</t>
    </r>
    <r>
      <rPr>
        <sz val="10"/>
        <rFont val="Times New Roman"/>
        <charset val="134"/>
      </rPr>
      <t xml:space="preserve"> m³</t>
    </r>
    <r>
      <rPr>
        <sz val="10"/>
        <rFont val="宋体"/>
        <charset val="134"/>
      </rPr>
      <t>，利用率为</t>
    </r>
    <r>
      <rPr>
        <sz val="10"/>
        <rFont val="Times New Roman"/>
        <charset val="134"/>
      </rPr>
      <t xml:space="preserve"> 19.44%</t>
    </r>
    <r>
      <rPr>
        <sz val="10"/>
        <rFont val="宋体"/>
        <charset val="134"/>
      </rPr>
      <t>；</t>
    </r>
    <r>
      <rPr>
        <sz val="10"/>
        <rFont val="Times New Roman"/>
        <charset val="134"/>
      </rPr>
      <t>2.</t>
    </r>
    <r>
      <rPr>
        <sz val="10"/>
        <rFont val="宋体"/>
        <charset val="134"/>
      </rPr>
      <t>未能提供多参数计量装置合格证及校准证书。不予清算。</t>
    </r>
  </si>
  <si>
    <t>贵州大西南矿业有限公司</t>
  </si>
  <si>
    <t>贵源煤矿二号井</t>
  </si>
  <si>
    <t>贵州德源能投投资有限责任公司</t>
  </si>
  <si>
    <t>金泰煤矿</t>
  </si>
  <si>
    <t>贵州林东煤业发展有限责任公司</t>
  </si>
  <si>
    <t>林东龙凤煤矿</t>
  </si>
  <si>
    <r>
      <rPr>
        <sz val="10"/>
        <rFont val="宋体"/>
        <charset val="134"/>
      </rPr>
      <t>核减利用量为</t>
    </r>
    <r>
      <rPr>
        <sz val="10"/>
        <rFont val="Times New Roman"/>
        <charset val="134"/>
      </rPr>
      <t>83.91</t>
    </r>
    <r>
      <rPr>
        <sz val="10"/>
        <rFont val="宋体"/>
        <charset val="134"/>
      </rPr>
      <t>万</t>
    </r>
    <r>
      <rPr>
        <sz val="10"/>
        <rFont val="Times New Roman"/>
        <charset val="134"/>
      </rPr>
      <t>m³</t>
    </r>
    <r>
      <rPr>
        <sz val="10"/>
        <rFont val="宋体"/>
        <charset val="134"/>
      </rPr>
      <t>。</t>
    </r>
    <r>
      <rPr>
        <sz val="10"/>
        <rFont val="Times New Roman"/>
        <charset val="134"/>
      </rPr>
      <t xml:space="preserve">
</t>
    </r>
    <r>
      <rPr>
        <sz val="10"/>
        <rFont val="宋体"/>
        <charset val="134"/>
      </rPr>
      <t>核减原因：矿井申报</t>
    </r>
    <r>
      <rPr>
        <sz val="10"/>
        <rFont val="Times New Roman"/>
        <charset val="134"/>
      </rPr>
      <t xml:space="preserve"> 2022 </t>
    </r>
    <r>
      <rPr>
        <sz val="10"/>
        <rFont val="宋体"/>
        <charset val="134"/>
      </rPr>
      <t>年度瓦斯利用量为</t>
    </r>
    <r>
      <rPr>
        <sz val="10"/>
        <rFont val="Times New Roman"/>
        <charset val="134"/>
      </rPr>
      <t>1407.32</t>
    </r>
    <r>
      <rPr>
        <sz val="10"/>
        <rFont val="宋体"/>
        <charset val="134"/>
      </rPr>
      <t>万</t>
    </r>
    <r>
      <rPr>
        <sz val="10"/>
        <rFont val="Times New Roman"/>
        <charset val="134"/>
      </rPr>
      <t>m³</t>
    </r>
    <r>
      <rPr>
        <sz val="10"/>
        <rFont val="宋体"/>
        <charset val="134"/>
      </rPr>
      <t>（为工况数据），现场调取后台数据显示煤矿标况瓦斯利用量为</t>
    </r>
    <r>
      <rPr>
        <sz val="10"/>
        <rFont val="Times New Roman"/>
        <charset val="134"/>
      </rPr>
      <t>1323.41</t>
    </r>
    <r>
      <rPr>
        <sz val="10"/>
        <rFont val="宋体"/>
        <charset val="134"/>
      </rPr>
      <t>万</t>
    </r>
    <r>
      <rPr>
        <sz val="10"/>
        <rFont val="Times New Roman"/>
        <charset val="134"/>
      </rPr>
      <t xml:space="preserve"> m³</t>
    </r>
    <r>
      <rPr>
        <sz val="10"/>
        <rFont val="宋体"/>
        <charset val="134"/>
      </rPr>
      <t>，因此核减利用量为83.91万m³。</t>
    </r>
  </si>
  <si>
    <t>贵州能发电力燃料开发有限公司</t>
  </si>
  <si>
    <t>贵州林华矿业有限公司</t>
  </si>
  <si>
    <r>
      <rPr>
        <sz val="10"/>
        <rFont val="宋体"/>
        <charset val="134"/>
      </rPr>
      <t>核减煤层气利用量</t>
    </r>
    <r>
      <rPr>
        <sz val="10"/>
        <rFont val="Times New Roman"/>
        <charset val="134"/>
      </rPr>
      <t>3.29</t>
    </r>
    <r>
      <rPr>
        <sz val="10"/>
        <rFont val="宋体"/>
        <charset val="134"/>
      </rPr>
      <t>万</t>
    </r>
    <r>
      <rPr>
        <sz val="10"/>
        <rFont val="Times New Roman"/>
        <charset val="134"/>
      </rPr>
      <t>m³</t>
    </r>
    <r>
      <rPr>
        <sz val="10"/>
        <rFont val="宋体"/>
        <charset val="134"/>
      </rPr>
      <t>，核减原因：根据瓦斯抽放月报表综合分析，瓦斯发电</t>
    </r>
    <r>
      <rPr>
        <sz val="10"/>
        <rFont val="Times New Roman"/>
        <charset val="134"/>
      </rPr>
      <t>1#</t>
    </r>
    <r>
      <rPr>
        <sz val="10"/>
        <rFont val="宋体"/>
        <charset val="134"/>
      </rPr>
      <t>管</t>
    </r>
    <r>
      <rPr>
        <sz val="10"/>
        <rFont val="Times New Roman"/>
        <charset val="134"/>
      </rPr>
      <t>2022</t>
    </r>
    <r>
      <rPr>
        <sz val="10"/>
        <rFont val="宋体"/>
        <charset val="134"/>
      </rPr>
      <t>年</t>
    </r>
    <r>
      <rPr>
        <sz val="10"/>
        <rFont val="Times New Roman"/>
        <charset val="134"/>
      </rPr>
      <t>3</t>
    </r>
    <r>
      <rPr>
        <sz val="10"/>
        <rFont val="宋体"/>
        <charset val="134"/>
      </rPr>
      <t>月抽放浓度为</t>
    </r>
    <r>
      <rPr>
        <sz val="10"/>
        <rFont val="Times New Roman"/>
        <charset val="134"/>
      </rPr>
      <t>4.71%</t>
    </r>
    <r>
      <rPr>
        <sz val="10"/>
        <rFont val="宋体"/>
        <charset val="134"/>
      </rPr>
      <t>，</t>
    </r>
    <r>
      <rPr>
        <sz val="10"/>
        <rFont val="Times New Roman"/>
        <charset val="134"/>
      </rPr>
      <t xml:space="preserve">6 </t>
    </r>
    <r>
      <rPr>
        <sz val="10"/>
        <rFont val="宋体"/>
        <charset val="134"/>
      </rPr>
      <t>月抽放浓度为</t>
    </r>
    <r>
      <rPr>
        <sz val="10"/>
        <rFont val="Times New Roman"/>
        <charset val="134"/>
      </rPr>
      <t xml:space="preserve"> 1.01%</t>
    </r>
    <r>
      <rPr>
        <sz val="10"/>
        <rFont val="宋体"/>
        <charset val="134"/>
      </rPr>
      <t>，</t>
    </r>
    <r>
      <rPr>
        <sz val="10"/>
        <rFont val="Times New Roman"/>
        <charset val="134"/>
      </rPr>
      <t xml:space="preserve">7 </t>
    </r>
    <r>
      <rPr>
        <sz val="10"/>
        <rFont val="宋体"/>
        <charset val="134"/>
      </rPr>
      <t>月抽放浓度为</t>
    </r>
    <r>
      <rPr>
        <sz val="10"/>
        <rFont val="Times New Roman"/>
        <charset val="134"/>
      </rPr>
      <t xml:space="preserve"> 1.02%</t>
    </r>
    <r>
      <rPr>
        <sz val="10"/>
        <rFont val="宋体"/>
        <charset val="134"/>
      </rPr>
      <t>，</t>
    </r>
    <r>
      <rPr>
        <sz val="10"/>
        <rFont val="Times New Roman"/>
        <charset val="134"/>
      </rPr>
      <t xml:space="preserve"> 8 </t>
    </r>
    <r>
      <rPr>
        <sz val="10"/>
        <rFont val="宋体"/>
        <charset val="134"/>
      </rPr>
      <t>月抽放浓度为</t>
    </r>
    <r>
      <rPr>
        <sz val="10"/>
        <rFont val="Times New Roman"/>
        <charset val="134"/>
      </rPr>
      <t xml:space="preserve"> 3.56%</t>
    </r>
    <r>
      <rPr>
        <sz val="10"/>
        <rFont val="宋体"/>
        <charset val="134"/>
      </rPr>
      <t>，浓度低于发电机组发电浓度，核减瓦斯利用总量</t>
    </r>
    <r>
      <rPr>
        <sz val="10"/>
        <rFont val="Times New Roman"/>
        <charset val="134"/>
      </rPr>
      <t xml:space="preserve"> 3.29 </t>
    </r>
    <r>
      <rPr>
        <sz val="10"/>
        <rFont val="宋体"/>
        <charset val="134"/>
      </rPr>
      <t>万</t>
    </r>
    <r>
      <rPr>
        <sz val="10"/>
        <rFont val="Times New Roman"/>
        <charset val="134"/>
      </rPr>
      <t>m³</t>
    </r>
    <r>
      <rPr>
        <sz val="10"/>
        <rFont val="宋体"/>
        <charset val="134"/>
      </rPr>
      <t>；</t>
    </r>
  </si>
  <si>
    <t>国照腾龙煤矿</t>
  </si>
  <si>
    <t>核减利用量18.89万m³，核减原因：2022 年 12 月份瓦斯 1 号高负压抽采系统瓦斯浓度不能满足发电要求，本次核算瓦斯利用量为531.28 万 m³。
利用率未达到奖补标准。</t>
  </si>
  <si>
    <t>贵州安晟能源有限公司（兖矿贵州能化有限公司）</t>
  </si>
  <si>
    <t>贵州金沙龙凤煤业有限公司</t>
  </si>
  <si>
    <t>贵源煤矿五号井</t>
  </si>
  <si>
    <t>贵州渝能煤业开发有限责任公司</t>
  </si>
  <si>
    <t>木孔煤矿</t>
  </si>
  <si>
    <t>贵州枫香林矿业有限公司</t>
  </si>
  <si>
    <t>枫香林煤矿</t>
  </si>
  <si>
    <t>贵州天健矿业集团股份有限公司</t>
  </si>
  <si>
    <t>回归煤矿</t>
  </si>
  <si>
    <r>
      <rPr>
        <sz val="10"/>
        <rFont val="宋体"/>
        <charset val="134"/>
      </rPr>
      <t>核减全部利用量</t>
    </r>
    <r>
      <rPr>
        <sz val="10"/>
        <rFont val="Times New Roman"/>
        <charset val="134"/>
      </rPr>
      <t>212.47</t>
    </r>
    <r>
      <rPr>
        <sz val="10"/>
        <rFont val="宋体"/>
        <charset val="134"/>
      </rPr>
      <t>万</t>
    </r>
    <r>
      <rPr>
        <sz val="10"/>
        <rFont val="Times New Roman"/>
        <charset val="134"/>
      </rPr>
      <t>m³</t>
    </r>
    <r>
      <rPr>
        <sz val="10"/>
        <rFont val="宋体"/>
        <charset val="134"/>
      </rPr>
      <t>，核减原因：经复核，利用量大于抽采总量，数据失真，不予清算。</t>
    </r>
  </si>
  <si>
    <t>新化煤矿一号井</t>
  </si>
  <si>
    <r>
      <rPr>
        <sz val="10"/>
        <rFont val="宋体"/>
        <charset val="134"/>
      </rPr>
      <t>1、核增抽采量643.6万m³，核增原因：企业申报材料中抽采量为</t>
    </r>
    <r>
      <rPr>
        <sz val="10"/>
        <rFont val="Times New Roman"/>
        <charset val="134"/>
      </rPr>
      <t>877.02</t>
    </r>
    <r>
      <rPr>
        <sz val="10"/>
        <rFont val="宋体"/>
        <charset val="134"/>
      </rPr>
      <t>万</t>
    </r>
    <r>
      <rPr>
        <sz val="10"/>
        <rFont val="Times New Roman"/>
        <charset val="134"/>
      </rPr>
      <t>m³</t>
    </r>
    <r>
      <rPr>
        <sz val="10"/>
        <rFont val="宋体"/>
        <charset val="134"/>
      </rPr>
      <t>，核查后台数据月报表累加抽采量为</t>
    </r>
    <r>
      <rPr>
        <sz val="10"/>
        <rFont val="Times New Roman"/>
        <charset val="134"/>
      </rPr>
      <t>1520.62</t>
    </r>
    <r>
      <rPr>
        <sz val="10"/>
        <rFont val="宋体"/>
        <charset val="134"/>
      </rPr>
      <t>万</t>
    </r>
    <r>
      <rPr>
        <sz val="10"/>
        <rFont val="Times New Roman"/>
        <charset val="134"/>
      </rPr>
      <t>m³</t>
    </r>
    <r>
      <rPr>
        <sz val="10"/>
        <rFont val="宋体"/>
        <charset val="134"/>
      </rPr>
      <t>，故核增采量643.6万m³。
2、核减利用量38.87万</t>
    </r>
    <r>
      <rPr>
        <sz val="10"/>
        <rFont val="Times New Roman"/>
        <charset val="134"/>
      </rPr>
      <t>m³</t>
    </r>
    <r>
      <rPr>
        <sz val="10"/>
        <rFont val="宋体"/>
        <charset val="134"/>
      </rPr>
      <t>，核减原因：一是利用端计量装置</t>
    </r>
    <r>
      <rPr>
        <sz val="10"/>
        <rFont val="Times New Roman"/>
        <charset val="134"/>
      </rPr>
      <t>2022/3/15—3/24</t>
    </r>
    <r>
      <rPr>
        <sz val="10"/>
        <rFont val="宋体"/>
        <charset val="134"/>
      </rPr>
      <t>未闭环，扣减该时间段利用量</t>
    </r>
    <r>
      <rPr>
        <sz val="10"/>
        <rFont val="Times New Roman"/>
        <charset val="134"/>
      </rPr>
      <t>15.05</t>
    </r>
    <r>
      <rPr>
        <sz val="10"/>
        <rFont val="宋体"/>
        <charset val="134"/>
      </rPr>
      <t>万</t>
    </r>
    <r>
      <rPr>
        <sz val="10"/>
        <rFont val="Times New Roman"/>
        <charset val="134"/>
      </rPr>
      <t>m³</t>
    </r>
    <r>
      <rPr>
        <sz val="10"/>
        <rFont val="宋体"/>
        <charset val="134"/>
      </rPr>
      <t>，二是</t>
    </r>
    <r>
      <rPr>
        <sz val="10"/>
        <rFont val="Times New Roman"/>
        <charset val="134"/>
      </rPr>
      <t>7</t>
    </r>
    <r>
      <rPr>
        <sz val="10"/>
        <rFont val="宋体"/>
        <charset val="134"/>
      </rPr>
      <t>月、</t>
    </r>
    <r>
      <rPr>
        <sz val="10"/>
        <rFont val="Times New Roman"/>
        <charset val="134"/>
      </rPr>
      <t>9</t>
    </r>
    <r>
      <rPr>
        <sz val="10"/>
        <rFont val="宋体"/>
        <charset val="134"/>
      </rPr>
      <t>月、</t>
    </r>
    <r>
      <rPr>
        <sz val="10"/>
        <rFont val="Times New Roman"/>
        <charset val="134"/>
      </rPr>
      <t>10</t>
    </r>
    <r>
      <rPr>
        <sz val="10"/>
        <rFont val="宋体"/>
        <charset val="134"/>
      </rPr>
      <t>月部分时间段瓦斯利用浓度低于</t>
    </r>
    <r>
      <rPr>
        <sz val="10"/>
        <rFont val="Times New Roman"/>
        <charset val="134"/>
      </rPr>
      <t>7%</t>
    </r>
    <r>
      <rPr>
        <sz val="10"/>
        <rFont val="宋体"/>
        <charset val="134"/>
      </rPr>
      <t>，核减利用量</t>
    </r>
    <r>
      <rPr>
        <sz val="10"/>
        <rFont val="Times New Roman"/>
        <charset val="134"/>
      </rPr>
      <t>23.82</t>
    </r>
    <r>
      <rPr>
        <sz val="10"/>
        <rFont val="宋体"/>
        <charset val="134"/>
      </rPr>
      <t>万</t>
    </r>
    <r>
      <rPr>
        <sz val="10"/>
        <rFont val="Times New Roman"/>
        <charset val="134"/>
      </rPr>
      <t>m³</t>
    </r>
    <r>
      <rPr>
        <sz val="10"/>
        <rFont val="宋体"/>
        <charset val="134"/>
      </rPr>
      <t>，共核减</t>
    </r>
    <r>
      <rPr>
        <sz val="10"/>
        <rFont val="Times New Roman"/>
        <charset val="134"/>
      </rPr>
      <t>38.87</t>
    </r>
    <r>
      <rPr>
        <sz val="10"/>
        <rFont val="宋体"/>
        <charset val="134"/>
      </rPr>
      <t>万</t>
    </r>
    <r>
      <rPr>
        <sz val="10"/>
        <rFont val="Times New Roman"/>
        <charset val="134"/>
      </rPr>
      <t>m³</t>
    </r>
    <r>
      <rPr>
        <sz val="10"/>
        <rFont val="宋体"/>
        <charset val="134"/>
      </rPr>
      <t>。</t>
    </r>
  </si>
  <si>
    <t>贵州黎明能源集团有限责任公司</t>
  </si>
  <si>
    <t>鸡爬坎煤矿</t>
  </si>
  <si>
    <r>
      <rPr>
        <sz val="10"/>
        <rFont val="Times New Roman"/>
        <charset val="134"/>
      </rPr>
      <t>2022</t>
    </r>
    <r>
      <rPr>
        <sz val="10"/>
        <rFont val="宋体"/>
        <charset val="134"/>
      </rPr>
      <t>年</t>
    </r>
    <r>
      <rPr>
        <sz val="10"/>
        <rFont val="Times New Roman"/>
        <charset val="134"/>
      </rPr>
      <t>10</t>
    </r>
    <r>
      <rPr>
        <sz val="10"/>
        <rFont val="宋体"/>
        <charset val="134"/>
      </rPr>
      <t>月安装</t>
    </r>
    <r>
      <rPr>
        <sz val="10"/>
        <rFont val="Times New Roman"/>
        <charset val="134"/>
      </rPr>
      <t>2</t>
    </r>
    <r>
      <rPr>
        <sz val="10"/>
        <rFont val="宋体"/>
        <charset val="134"/>
      </rPr>
      <t>台新机组，额定功率均为</t>
    </r>
    <r>
      <rPr>
        <sz val="10"/>
        <rFont val="Times New Roman"/>
        <charset val="134"/>
      </rPr>
      <t xml:space="preserve">700kW </t>
    </r>
    <r>
      <rPr>
        <sz val="10"/>
        <rFont val="宋体"/>
        <charset val="134"/>
      </rPr>
      <t>，共计</t>
    </r>
    <r>
      <rPr>
        <sz val="10"/>
        <rFont val="Times New Roman"/>
        <charset val="134"/>
      </rPr>
      <t>1400kW</t>
    </r>
    <r>
      <rPr>
        <sz val="10"/>
        <rFont val="宋体"/>
        <charset val="134"/>
      </rPr>
      <t>，符合奖补要求，予以奖补。</t>
    </r>
  </si>
  <si>
    <t>贵州省朗月天合矿业有限公司</t>
  </si>
  <si>
    <t>龙宫煤矿一号</t>
  </si>
  <si>
    <t>新建瓦斯发电项目，安装3台新机组，额定功率1000kW，共计3000kW，予以清算。</t>
  </si>
  <si>
    <t>未达到利用率，未提供清算材料</t>
  </si>
  <si>
    <t>龙宫煤矿二号</t>
  </si>
  <si>
    <t>新建瓦斯发电项目，安装3台新机组，额定功率2700kW，共计8100kW，予以清算。</t>
  </si>
  <si>
    <r>
      <rPr>
        <sz val="10"/>
        <rFont val="宋体"/>
        <charset val="134"/>
      </rPr>
      <t>核减煤层气利用量</t>
    </r>
    <r>
      <rPr>
        <sz val="10"/>
        <rFont val="Times New Roman"/>
        <charset val="134"/>
      </rPr>
      <t>103.95</t>
    </r>
    <r>
      <rPr>
        <sz val="10"/>
        <rFont val="宋体"/>
        <charset val="134"/>
      </rPr>
      <t>万</t>
    </r>
    <r>
      <rPr>
        <sz val="10"/>
        <rFont val="Times New Roman"/>
        <charset val="134"/>
      </rPr>
      <t>m³</t>
    </r>
    <r>
      <rPr>
        <sz val="10"/>
        <rFont val="宋体"/>
        <charset val="134"/>
      </rPr>
      <t>，核减原因：①利用端瓦斯发电机组后安装有计量装置，查阅该计量装置后台数据显示发电机组</t>
    </r>
    <r>
      <rPr>
        <sz val="10"/>
        <rFont val="Times New Roman"/>
        <charset val="134"/>
      </rPr>
      <t>7-12</t>
    </r>
    <r>
      <rPr>
        <sz val="10"/>
        <rFont val="宋体"/>
        <charset val="134"/>
      </rPr>
      <t>月未利用瓦斯共</t>
    </r>
    <r>
      <rPr>
        <sz val="10"/>
        <rFont val="Times New Roman"/>
        <charset val="134"/>
      </rPr>
      <t>103.95</t>
    </r>
    <r>
      <rPr>
        <sz val="10"/>
        <rFont val="宋体"/>
        <charset val="134"/>
      </rPr>
      <t>万</t>
    </r>
    <r>
      <rPr>
        <sz val="10"/>
        <rFont val="Times New Roman"/>
        <charset val="134"/>
      </rPr>
      <t>m³</t>
    </r>
    <r>
      <rPr>
        <sz val="10"/>
        <rFont val="宋体"/>
        <charset val="134"/>
      </rPr>
      <t>，本次核算利用量核减</t>
    </r>
    <r>
      <rPr>
        <sz val="10"/>
        <rFont val="Times New Roman"/>
        <charset val="134"/>
      </rPr>
      <t>103.95</t>
    </r>
    <r>
      <rPr>
        <sz val="10"/>
        <rFont val="宋体"/>
        <charset val="134"/>
      </rPr>
      <t>万</t>
    </r>
    <r>
      <rPr>
        <sz val="10"/>
        <rFont val="Times New Roman"/>
        <charset val="134"/>
      </rPr>
      <t>m³</t>
    </r>
    <r>
      <rPr>
        <sz val="10"/>
        <rFont val="宋体"/>
        <charset val="134"/>
      </rPr>
      <t>，核算后利用量为</t>
    </r>
    <r>
      <rPr>
        <sz val="10"/>
        <rFont val="Times New Roman"/>
        <charset val="134"/>
      </rPr>
      <t>1012.65</t>
    </r>
    <r>
      <rPr>
        <sz val="10"/>
        <rFont val="宋体"/>
        <charset val="134"/>
      </rPr>
      <t>万</t>
    </r>
    <r>
      <rPr>
        <sz val="10"/>
        <rFont val="Times New Roman"/>
        <charset val="134"/>
      </rPr>
      <t>m³</t>
    </r>
    <r>
      <rPr>
        <sz val="10"/>
        <rFont val="宋体"/>
        <charset val="134"/>
      </rPr>
      <t>。</t>
    </r>
  </si>
  <si>
    <t>金沙县吉盛煤业有限公司</t>
  </si>
  <si>
    <t>吉盛煤矿</t>
  </si>
  <si>
    <t>发电站还处于建设状态，各个系统还未安装运行，不予清算。</t>
  </si>
  <si>
    <t>贵州国兴矿业集团有限责任公司</t>
  </si>
  <si>
    <t>鑫达煤矿</t>
  </si>
  <si>
    <t>瓦斯发电项目系统未建成，不予奖补。</t>
  </si>
  <si>
    <t>永晟煤矿</t>
  </si>
  <si>
    <t>瓦斯发电站暂未开工建设，不予奖补。</t>
  </si>
  <si>
    <t>（三）</t>
  </si>
  <si>
    <t>黔西县小计</t>
  </si>
  <si>
    <t>黔西县</t>
  </si>
  <si>
    <t>贵州黔西能源开发有限公司（青龙煤矿）</t>
  </si>
  <si>
    <t>永贵能源开发有限责任公司</t>
  </si>
  <si>
    <t>新田煤矿</t>
  </si>
  <si>
    <r>
      <rPr>
        <sz val="10"/>
        <rFont val="宋体"/>
        <charset val="134"/>
      </rPr>
      <t>核减利用量</t>
    </r>
    <r>
      <rPr>
        <sz val="10"/>
        <rFont val="Times New Roman"/>
        <charset val="0"/>
      </rPr>
      <t>54.87</t>
    </r>
    <r>
      <rPr>
        <sz val="10"/>
        <rFont val="宋体"/>
        <charset val="134"/>
      </rPr>
      <t>万</t>
    </r>
    <r>
      <rPr>
        <sz val="10"/>
        <rFont val="Times New Roman"/>
        <charset val="0"/>
      </rPr>
      <t>m</t>
    </r>
    <r>
      <rPr>
        <vertAlign val="superscript"/>
        <sz val="10"/>
        <rFont val="Times New Roman"/>
        <charset val="0"/>
      </rPr>
      <t>3</t>
    </r>
    <r>
      <rPr>
        <sz val="10"/>
        <rFont val="宋体"/>
        <charset val="134"/>
      </rPr>
      <t>，核减原因：企业自报利用量</t>
    </r>
    <r>
      <rPr>
        <sz val="10"/>
        <rFont val="Times New Roman"/>
        <charset val="0"/>
      </rPr>
      <t>3943.76</t>
    </r>
    <r>
      <rPr>
        <sz val="10"/>
        <rFont val="宋体"/>
        <charset val="134"/>
      </rPr>
      <t>万m³，经复核实际利用量应为</t>
    </r>
    <r>
      <rPr>
        <sz val="10"/>
        <rFont val="Times New Roman"/>
        <charset val="0"/>
      </rPr>
      <t>3888.89</t>
    </r>
    <r>
      <rPr>
        <sz val="10"/>
        <rFont val="宋体"/>
        <charset val="134"/>
      </rPr>
      <t>万</t>
    </r>
    <r>
      <rPr>
        <sz val="10"/>
        <rFont val="Times New Roman"/>
        <charset val="0"/>
      </rPr>
      <t>m</t>
    </r>
    <r>
      <rPr>
        <vertAlign val="superscript"/>
        <sz val="10"/>
        <rFont val="Times New Roman"/>
        <charset val="0"/>
      </rPr>
      <t>3</t>
    </r>
    <r>
      <rPr>
        <sz val="10"/>
        <rFont val="宋体"/>
        <charset val="134"/>
      </rPr>
      <t>。</t>
    </r>
  </si>
  <si>
    <t>贵州东银同诚能源有限公司</t>
  </si>
  <si>
    <t>贵州黔西石桥煤业有限公司</t>
  </si>
  <si>
    <t>未提供清算材料。</t>
  </si>
  <si>
    <t>黔西县耳海矿业有限公司</t>
  </si>
  <si>
    <t>贵州能发高山矿业有限公司</t>
  </si>
  <si>
    <r>
      <rPr>
        <sz val="10"/>
        <rFont val="宋体"/>
        <charset val="134"/>
      </rPr>
      <t>煤层气利用量核减</t>
    </r>
    <r>
      <rPr>
        <sz val="10"/>
        <rFont val="Times New Roman"/>
        <charset val="134"/>
      </rPr>
      <t>49.07</t>
    </r>
    <r>
      <rPr>
        <sz val="10"/>
        <rFont val="宋体"/>
        <charset val="134"/>
      </rPr>
      <t>万</t>
    </r>
    <r>
      <rPr>
        <sz val="10"/>
        <rFont val="Times New Roman"/>
        <charset val="134"/>
      </rPr>
      <t>m</t>
    </r>
    <r>
      <rPr>
        <vertAlign val="superscript"/>
        <sz val="10"/>
        <rFont val="Times New Roman"/>
        <charset val="134"/>
      </rPr>
      <t>3</t>
    </r>
    <r>
      <rPr>
        <sz val="10"/>
        <rFont val="宋体"/>
        <charset val="134"/>
      </rPr>
      <t>，核减原因：该矿瓦斯利用进气侧与排空侧各安设一套计量装置，利用量是进气侧与排空侧的差值，矿方计算有误。</t>
    </r>
  </si>
  <si>
    <t>贵州中航国际能源开发有限公司</t>
  </si>
  <si>
    <t>雷公山煤矿</t>
  </si>
  <si>
    <r>
      <rPr>
        <sz val="10"/>
        <rFont val="宋体"/>
        <charset val="134"/>
        <scheme val="minor"/>
      </rPr>
      <t>核减全部利用量225.05万m³，核减原因：1.全年瓦斯利用量合计208.135万m</t>
    </r>
    <r>
      <rPr>
        <vertAlign val="superscript"/>
        <sz val="10"/>
        <rFont val="宋体"/>
        <charset val="134"/>
      </rPr>
      <t>3</t>
    </r>
    <r>
      <rPr>
        <sz val="10"/>
        <rFont val="宋体"/>
        <charset val="134"/>
      </rPr>
      <t>，发电量430.942万度；全年瓦斯抽采量合计汇总表显示141.9521万m</t>
    </r>
    <r>
      <rPr>
        <vertAlign val="superscript"/>
        <sz val="10"/>
        <rFont val="宋体"/>
        <charset val="134"/>
      </rPr>
      <t>3</t>
    </r>
    <r>
      <rPr>
        <sz val="10"/>
        <rFont val="宋体"/>
        <charset val="134"/>
      </rPr>
      <t>，月报表显示高负压抽采量合计148.7258万m</t>
    </r>
    <r>
      <rPr>
        <vertAlign val="superscript"/>
        <sz val="10"/>
        <rFont val="宋体"/>
        <charset val="134"/>
      </rPr>
      <t>3</t>
    </r>
    <r>
      <rPr>
        <sz val="10"/>
        <rFont val="宋体"/>
        <charset val="134"/>
      </rPr>
      <t>，低负压抽采量合计41.9978万m</t>
    </r>
    <r>
      <rPr>
        <vertAlign val="superscript"/>
        <sz val="10"/>
        <rFont val="宋体"/>
        <charset val="134"/>
      </rPr>
      <t>3</t>
    </r>
    <r>
      <rPr>
        <sz val="10"/>
        <rFont val="宋体"/>
        <charset val="134"/>
      </rPr>
      <t>，总计190.7236万m</t>
    </r>
    <r>
      <rPr>
        <vertAlign val="superscript"/>
        <sz val="10"/>
        <rFont val="宋体"/>
        <charset val="134"/>
      </rPr>
      <t>3</t>
    </r>
    <r>
      <rPr>
        <sz val="10"/>
        <rFont val="宋体"/>
        <charset val="134"/>
      </rPr>
      <t>。监控系统内数据不一致，且利用量大于抽采量，无法计算利用率。2.低负压抽放主管计量装置GD5，产品编号：8593175，未提供校准证书；3.提供的计量装置更换记录不全。
本次不予清算。</t>
    </r>
  </si>
  <si>
    <t>（四）</t>
  </si>
  <si>
    <t>织金县小计</t>
  </si>
  <si>
    <t>织金县</t>
  </si>
  <si>
    <t>贵平煤矿</t>
  </si>
  <si>
    <t>实兴煤矿</t>
  </si>
  <si>
    <t>江西煤矿</t>
  </si>
  <si>
    <t>小河口煤矿（实兴二采区）</t>
  </si>
  <si>
    <t>安桂良煤矿</t>
  </si>
  <si>
    <t>秀华煤矿</t>
  </si>
  <si>
    <t>山东能源集团贵州矿业有限公司</t>
  </si>
  <si>
    <t>贵州未来矿业有限公司（富祥煤矿）</t>
  </si>
  <si>
    <r>
      <rPr>
        <sz val="10"/>
        <rFont val="宋体"/>
        <charset val="134"/>
      </rPr>
      <t>1、核减利用量</t>
    </r>
    <r>
      <rPr>
        <sz val="10"/>
        <rFont val="Times New Roman"/>
        <charset val="134"/>
      </rPr>
      <t>77.87</t>
    </r>
    <r>
      <rPr>
        <sz val="10"/>
        <rFont val="宋体"/>
        <charset val="134"/>
      </rPr>
      <t>万m³，核减原因：企业申报煤层气利用量</t>
    </r>
    <r>
      <rPr>
        <sz val="10"/>
        <rFont val="Times New Roman"/>
        <charset val="134"/>
      </rPr>
      <t>700.02</t>
    </r>
    <r>
      <rPr>
        <sz val="10"/>
        <rFont val="宋体"/>
        <charset val="134"/>
      </rPr>
      <t>万m³，经核实，瓦斯利用后台数据为</t>
    </r>
    <r>
      <rPr>
        <sz val="10"/>
        <rFont val="Times New Roman"/>
        <charset val="134"/>
      </rPr>
      <t>688.89</t>
    </r>
    <r>
      <rPr>
        <sz val="10"/>
        <rFont val="宋体"/>
        <charset val="134"/>
      </rPr>
      <t>万m³，因</t>
    </r>
    <r>
      <rPr>
        <sz val="10"/>
        <rFont val="Times New Roman"/>
        <charset val="134"/>
      </rPr>
      <t>2022</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日到</t>
    </r>
    <r>
      <rPr>
        <sz val="10"/>
        <rFont val="Times New Roman"/>
        <charset val="134"/>
      </rPr>
      <t>1</t>
    </r>
    <r>
      <rPr>
        <sz val="10"/>
        <rFont val="宋体"/>
        <charset val="134"/>
      </rPr>
      <t>月</t>
    </r>
    <r>
      <rPr>
        <sz val="10"/>
        <rFont val="Times New Roman"/>
        <charset val="134"/>
      </rPr>
      <t>5</t>
    </r>
    <r>
      <rPr>
        <sz val="10"/>
        <rFont val="宋体"/>
        <charset val="134"/>
      </rPr>
      <t>日抽采端流量、甲烷传感器校检时间不闭合；</t>
    </r>
    <r>
      <rPr>
        <sz val="10"/>
        <rFont val="Times New Roman"/>
        <charset val="134"/>
      </rPr>
      <t>2022</t>
    </r>
    <r>
      <rPr>
        <sz val="10"/>
        <rFont val="宋体"/>
        <charset val="134"/>
      </rPr>
      <t>年</t>
    </r>
    <r>
      <rPr>
        <sz val="10"/>
        <rFont val="Times New Roman"/>
        <charset val="134"/>
      </rPr>
      <t>9</t>
    </r>
    <r>
      <rPr>
        <sz val="10"/>
        <rFont val="宋体"/>
        <charset val="134"/>
      </rPr>
      <t>月</t>
    </r>
    <r>
      <rPr>
        <sz val="10"/>
        <rFont val="Times New Roman"/>
        <charset val="134"/>
      </rPr>
      <t>25</t>
    </r>
    <r>
      <rPr>
        <sz val="10"/>
        <rFont val="宋体"/>
        <charset val="134"/>
      </rPr>
      <t>日到</t>
    </r>
    <r>
      <rPr>
        <sz val="10"/>
        <rFont val="Times New Roman"/>
        <charset val="134"/>
      </rPr>
      <t>11</t>
    </r>
    <r>
      <rPr>
        <sz val="10"/>
        <rFont val="宋体"/>
        <charset val="134"/>
      </rPr>
      <t>月</t>
    </r>
    <r>
      <rPr>
        <sz val="10"/>
        <rFont val="Times New Roman"/>
        <charset val="134"/>
      </rPr>
      <t>2</t>
    </r>
    <r>
      <rPr>
        <sz val="10"/>
        <rFont val="宋体"/>
        <charset val="134"/>
      </rPr>
      <t>日利用端流量、甲烷传感器校检时间不闭合，相对于瓦斯利用后台数据总共核减</t>
    </r>
    <r>
      <rPr>
        <sz val="10"/>
        <rFont val="Times New Roman"/>
        <charset val="134"/>
      </rPr>
      <t>66.74</t>
    </r>
    <r>
      <rPr>
        <sz val="10"/>
        <rFont val="宋体"/>
        <charset val="134"/>
      </rPr>
      <t>万m³，最终确认的煤层气利用量合计</t>
    </r>
    <r>
      <rPr>
        <sz val="10"/>
        <rFont val="Times New Roman"/>
        <charset val="134"/>
      </rPr>
      <t>622.15</t>
    </r>
    <r>
      <rPr>
        <sz val="10"/>
        <rFont val="宋体"/>
        <charset val="134"/>
      </rPr>
      <t>万m³。
2、抽采量核减121.48万m³，核减原因：企业申报抽采量为1230.11万m³，现场调取后台数据核减掉传感器未闭合期间抽采量为1108.63万m³</t>
    </r>
  </si>
  <si>
    <t>贵州新浙能矿业有限公司（贵州丰采能源开发有限公司）</t>
  </si>
  <si>
    <t>珠藏镇宏发煤矿</t>
  </si>
  <si>
    <t>项目未按期建成</t>
  </si>
  <si>
    <t>核减全部利用量，核减原因：利用端总计量装置数据为224.24万m³，利用端排空管处计量装置后台数据为276.47万m³，总计量表数据小于排空端计量表数据，不符合基本逻辑。</t>
  </si>
  <si>
    <t>文家坝一矿</t>
  </si>
  <si>
    <r>
      <rPr>
        <sz val="10"/>
        <rFont val="宋体"/>
        <charset val="134"/>
      </rPr>
      <t>核减利用量</t>
    </r>
    <r>
      <rPr>
        <sz val="10"/>
        <rFont val="Times New Roman"/>
        <charset val="134"/>
      </rPr>
      <t>23.55</t>
    </r>
    <r>
      <rPr>
        <sz val="10"/>
        <rFont val="宋体"/>
        <charset val="134"/>
      </rPr>
      <t>万</t>
    </r>
    <r>
      <rPr>
        <sz val="10"/>
        <rFont val="Times New Roman"/>
        <charset val="134"/>
      </rPr>
      <t>m³</t>
    </r>
    <r>
      <rPr>
        <sz val="10"/>
        <rFont val="宋体"/>
        <charset val="134"/>
      </rPr>
      <t>，核减原因：企业自报利用量476.62万m³，企业统计时间为</t>
    </r>
    <r>
      <rPr>
        <sz val="10"/>
        <rFont val="Times New Roman"/>
        <charset val="134"/>
      </rPr>
      <t>2021</t>
    </r>
    <r>
      <rPr>
        <sz val="10"/>
        <rFont val="宋体"/>
        <charset val="134"/>
      </rPr>
      <t>年</t>
    </r>
    <r>
      <rPr>
        <sz val="10"/>
        <rFont val="Times New Roman"/>
        <charset val="134"/>
      </rPr>
      <t>12</t>
    </r>
    <r>
      <rPr>
        <sz val="10"/>
        <rFont val="宋体"/>
        <charset val="134"/>
      </rPr>
      <t>月</t>
    </r>
    <r>
      <rPr>
        <sz val="10"/>
        <rFont val="Times New Roman"/>
        <charset val="134"/>
      </rPr>
      <t>25</t>
    </r>
    <r>
      <rPr>
        <sz val="10"/>
        <rFont val="宋体"/>
        <charset val="134"/>
      </rPr>
      <t>日</t>
    </r>
    <r>
      <rPr>
        <sz val="10"/>
        <rFont val="Times New Roman"/>
        <charset val="134"/>
      </rPr>
      <t>-2022</t>
    </r>
    <r>
      <rPr>
        <sz val="10"/>
        <rFont val="宋体"/>
        <charset val="134"/>
      </rPr>
      <t>年</t>
    </r>
    <r>
      <rPr>
        <sz val="10"/>
        <rFont val="Times New Roman"/>
        <charset val="134"/>
      </rPr>
      <t>12</t>
    </r>
    <r>
      <rPr>
        <sz val="10"/>
        <rFont val="宋体"/>
        <charset val="134"/>
      </rPr>
      <t>月</t>
    </r>
    <r>
      <rPr>
        <sz val="10"/>
        <rFont val="Times New Roman"/>
        <charset val="134"/>
      </rPr>
      <t>25</t>
    </r>
    <r>
      <rPr>
        <sz val="10"/>
        <rFont val="宋体"/>
        <charset val="134"/>
      </rPr>
      <t>日，重新按</t>
    </r>
    <r>
      <rPr>
        <sz val="10"/>
        <rFont val="Times New Roman"/>
        <charset val="134"/>
      </rPr>
      <t>2022</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t>
    </r>
    <r>
      <rPr>
        <sz val="10"/>
        <rFont val="Times New Roman"/>
        <charset val="134"/>
      </rPr>
      <t>-2022</t>
    </r>
    <r>
      <rPr>
        <sz val="10"/>
        <rFont val="宋体"/>
        <charset val="134"/>
      </rPr>
      <t>年</t>
    </r>
    <r>
      <rPr>
        <sz val="10"/>
        <rFont val="Times New Roman"/>
        <charset val="134"/>
      </rPr>
      <t>12</t>
    </r>
    <r>
      <rPr>
        <sz val="10"/>
        <rFont val="宋体"/>
        <charset val="134"/>
      </rPr>
      <t>月3</t>
    </r>
    <r>
      <rPr>
        <sz val="10"/>
        <rFont val="Times New Roman"/>
        <charset val="134"/>
      </rPr>
      <t>1</t>
    </r>
    <r>
      <rPr>
        <sz val="10"/>
        <rFont val="宋体"/>
        <charset val="134"/>
      </rPr>
      <t>日统计利用量为</t>
    </r>
    <r>
      <rPr>
        <sz val="10"/>
        <rFont val="Times New Roman"/>
        <charset val="134"/>
      </rPr>
      <t>453.07</t>
    </r>
    <r>
      <rPr>
        <sz val="10"/>
        <rFont val="宋体"/>
        <charset val="134"/>
      </rPr>
      <t>万</t>
    </r>
    <r>
      <rPr>
        <sz val="10"/>
        <rFont val="Times New Roman"/>
        <charset val="134"/>
      </rPr>
      <t>m³</t>
    </r>
    <r>
      <rPr>
        <sz val="10"/>
        <rFont val="宋体"/>
        <charset val="134"/>
      </rPr>
      <t>，故核减利用量</t>
    </r>
    <r>
      <rPr>
        <sz val="10"/>
        <rFont val="Times New Roman"/>
        <charset val="134"/>
      </rPr>
      <t>23.55</t>
    </r>
    <r>
      <rPr>
        <sz val="10"/>
        <rFont val="宋体"/>
        <charset val="134"/>
      </rPr>
      <t>万</t>
    </r>
    <r>
      <rPr>
        <sz val="10"/>
        <rFont val="Times New Roman"/>
        <charset val="134"/>
      </rPr>
      <t>m³</t>
    </r>
    <r>
      <rPr>
        <sz val="10"/>
        <rFont val="宋体"/>
        <charset val="134"/>
      </rPr>
      <t>。
利用率未达到奖补标准。</t>
    </r>
  </si>
  <si>
    <t>文家坝二矿</t>
  </si>
  <si>
    <t>1、核减煤层气利用量8.57万m³，核减原因：①企业自报利用量684.9万m³，查后台数据为680.99万m³，核减利用量3.91万m³；②利用端2022年6月24至6月27未闭环，核减该段时间利用量4.66万m³；核减后利用量为676.33万m³。
2、核增抽采量13.74万m³，核减原因：煤矿申报抽采量为989.65万m³，现场调取后台数据显示抽采量为1003.39万m³。</t>
  </si>
  <si>
    <t>水矿奥瑞安清洁能源有限公司</t>
  </si>
  <si>
    <r>
      <rPr>
        <sz val="10"/>
        <rFont val="Times New Roman"/>
        <charset val="134"/>
      </rPr>
      <t>2022</t>
    </r>
    <r>
      <rPr>
        <sz val="10"/>
        <rFont val="宋体"/>
        <charset val="134"/>
      </rPr>
      <t>年新建瓦斯发电项目</t>
    </r>
    <r>
      <rPr>
        <sz val="10"/>
        <rFont val="Times New Roman"/>
        <charset val="134"/>
      </rPr>
      <t>(</t>
    </r>
    <r>
      <rPr>
        <sz val="10"/>
        <rFont val="宋体"/>
        <charset val="134"/>
      </rPr>
      <t>织金</t>
    </r>
    <r>
      <rPr>
        <sz val="10"/>
        <rFont val="Times New Roman"/>
        <charset val="134"/>
      </rPr>
      <t xml:space="preserve">1# </t>
    </r>
    <r>
      <rPr>
        <sz val="10"/>
        <rFont val="宋体"/>
        <charset val="134"/>
      </rPr>
      <t>井）</t>
    </r>
  </si>
  <si>
    <t>经现场核查，设备采购发票型号一致，瓦斯发电厂已经建成，运行正常。</t>
  </si>
  <si>
    <t>地面煤层气抽采利用项目</t>
  </si>
  <si>
    <r>
      <rPr>
        <sz val="10"/>
        <rFont val="宋体"/>
        <charset val="134"/>
      </rPr>
      <t>核减煤层气利用量</t>
    </r>
    <r>
      <rPr>
        <sz val="10"/>
        <rFont val="Times New Roman"/>
        <charset val="134"/>
      </rPr>
      <t>45.87</t>
    </r>
    <r>
      <rPr>
        <sz val="10"/>
        <rFont val="宋体"/>
        <charset val="134"/>
      </rPr>
      <t>万</t>
    </r>
    <r>
      <rPr>
        <sz val="10"/>
        <rFont val="Times New Roman"/>
        <charset val="134"/>
      </rPr>
      <t>m³</t>
    </r>
    <r>
      <rPr>
        <sz val="10"/>
        <rFont val="宋体"/>
        <charset val="134"/>
      </rPr>
      <t>，核减原因：①矿方原申报利用量为</t>
    </r>
    <r>
      <rPr>
        <sz val="10"/>
        <rFont val="Times New Roman"/>
        <charset val="134"/>
      </rPr>
      <t>692.76</t>
    </r>
    <r>
      <rPr>
        <sz val="10"/>
        <rFont val="宋体"/>
        <charset val="134"/>
      </rPr>
      <t>万</t>
    </r>
    <r>
      <rPr>
        <sz val="10"/>
        <rFont val="Times New Roman"/>
        <charset val="134"/>
      </rPr>
      <t>m³</t>
    </r>
    <r>
      <rPr>
        <sz val="10"/>
        <rFont val="宋体"/>
        <charset val="134"/>
      </rPr>
      <t>，调后台数据利用量为</t>
    </r>
    <r>
      <rPr>
        <sz val="10"/>
        <rFont val="Times New Roman"/>
        <charset val="134"/>
      </rPr>
      <t>663.25</t>
    </r>
    <r>
      <rPr>
        <sz val="10"/>
        <rFont val="宋体"/>
        <charset val="134"/>
      </rPr>
      <t>万</t>
    </r>
    <r>
      <rPr>
        <sz val="10"/>
        <rFont val="Times New Roman"/>
        <charset val="134"/>
      </rPr>
      <t>m³</t>
    </r>
    <r>
      <rPr>
        <sz val="10"/>
        <rFont val="宋体"/>
        <charset val="134"/>
      </rPr>
      <t>，核减利用量为</t>
    </r>
    <r>
      <rPr>
        <sz val="10"/>
        <rFont val="Times New Roman"/>
        <charset val="134"/>
      </rPr>
      <t>29.51</t>
    </r>
    <r>
      <rPr>
        <sz val="10"/>
        <rFont val="宋体"/>
        <charset val="134"/>
      </rPr>
      <t>万</t>
    </r>
    <r>
      <rPr>
        <sz val="10"/>
        <rFont val="Times New Roman"/>
        <charset val="134"/>
      </rPr>
      <t>m³</t>
    </r>
    <r>
      <rPr>
        <sz val="10"/>
        <rFont val="宋体"/>
        <charset val="134"/>
      </rPr>
      <t>；②抽采端计量装置校验证书</t>
    </r>
    <r>
      <rPr>
        <sz val="10"/>
        <rFont val="Times New Roman"/>
        <charset val="134"/>
      </rPr>
      <t>2022</t>
    </r>
    <r>
      <rPr>
        <sz val="10"/>
        <rFont val="宋体"/>
        <charset val="134"/>
      </rPr>
      <t>年</t>
    </r>
    <r>
      <rPr>
        <sz val="10"/>
        <rFont val="Times New Roman"/>
        <charset val="134"/>
      </rPr>
      <t>10</t>
    </r>
    <r>
      <rPr>
        <sz val="10"/>
        <rFont val="宋体"/>
        <charset val="134"/>
      </rPr>
      <t>月</t>
    </r>
    <r>
      <rPr>
        <sz val="10"/>
        <rFont val="Times New Roman"/>
        <charset val="134"/>
      </rPr>
      <t>08</t>
    </r>
    <r>
      <rPr>
        <sz val="10"/>
        <rFont val="宋体"/>
        <charset val="134"/>
      </rPr>
      <t>日至</t>
    </r>
    <r>
      <rPr>
        <sz val="10"/>
        <rFont val="Times New Roman"/>
        <charset val="134"/>
      </rPr>
      <t>2022</t>
    </r>
    <r>
      <rPr>
        <sz val="10"/>
        <rFont val="宋体"/>
        <charset val="134"/>
      </rPr>
      <t>年</t>
    </r>
    <r>
      <rPr>
        <sz val="10"/>
        <rFont val="Times New Roman"/>
        <charset val="134"/>
      </rPr>
      <t>11</t>
    </r>
    <r>
      <rPr>
        <sz val="10"/>
        <rFont val="宋体"/>
        <charset val="134"/>
      </rPr>
      <t>月</t>
    </r>
    <r>
      <rPr>
        <sz val="10"/>
        <rFont val="Times New Roman"/>
        <charset val="134"/>
      </rPr>
      <t>1</t>
    </r>
    <r>
      <rPr>
        <sz val="10"/>
        <rFont val="宋体"/>
        <charset val="134"/>
      </rPr>
      <t>日未闭合，核减该段时间利用量</t>
    </r>
    <r>
      <rPr>
        <sz val="10"/>
        <rFont val="Times New Roman"/>
        <charset val="134"/>
      </rPr>
      <t>16.36</t>
    </r>
    <r>
      <rPr>
        <sz val="10"/>
        <rFont val="宋体"/>
        <charset val="134"/>
      </rPr>
      <t>万</t>
    </r>
    <r>
      <rPr>
        <sz val="10"/>
        <rFont val="Times New Roman"/>
        <charset val="134"/>
      </rPr>
      <t>m³</t>
    </r>
    <r>
      <rPr>
        <sz val="10"/>
        <rFont val="宋体"/>
        <charset val="134"/>
      </rPr>
      <t>；核减后的利用量为646.89万m³。</t>
    </r>
  </si>
  <si>
    <t>贵州众一金彩黔矿业有限公司</t>
  </si>
  <si>
    <t>珠藏镇兴发煤矿</t>
  </si>
  <si>
    <t>岩脚煤矿</t>
  </si>
  <si>
    <r>
      <rPr>
        <sz val="10"/>
        <rFont val="宋体"/>
        <charset val="134"/>
      </rPr>
      <t>核减利用量</t>
    </r>
    <r>
      <rPr>
        <sz val="10"/>
        <rFont val="Times New Roman"/>
        <charset val="134"/>
      </rPr>
      <t>0.07</t>
    </r>
    <r>
      <rPr>
        <sz val="10"/>
        <rFont val="宋体"/>
        <charset val="134"/>
      </rPr>
      <t>万</t>
    </r>
    <r>
      <rPr>
        <sz val="10"/>
        <rFont val="Times New Roman"/>
        <charset val="134"/>
      </rPr>
      <t>m³</t>
    </r>
    <r>
      <rPr>
        <sz val="10"/>
        <rFont val="宋体"/>
        <charset val="134"/>
      </rPr>
      <t>，核减原因：</t>
    </r>
    <r>
      <rPr>
        <sz val="10"/>
        <rFont val="Times New Roman"/>
        <charset val="134"/>
      </rPr>
      <t>2022</t>
    </r>
    <r>
      <rPr>
        <sz val="10"/>
        <rFont val="宋体"/>
        <charset val="134"/>
      </rPr>
      <t>年</t>
    </r>
    <r>
      <rPr>
        <sz val="10"/>
        <rFont val="Times New Roman"/>
        <charset val="134"/>
      </rPr>
      <t>12</t>
    </r>
    <r>
      <rPr>
        <sz val="10"/>
        <rFont val="宋体"/>
        <charset val="134"/>
      </rPr>
      <t>月一期利用量</t>
    </r>
    <r>
      <rPr>
        <sz val="10"/>
        <rFont val="Times New Roman"/>
        <charset val="134"/>
      </rPr>
      <t>115.10</t>
    </r>
    <r>
      <rPr>
        <sz val="10"/>
        <rFont val="宋体"/>
        <charset val="134"/>
      </rPr>
      <t>万</t>
    </r>
    <r>
      <rPr>
        <sz val="10"/>
        <rFont val="Times New Roman"/>
        <charset val="134"/>
      </rPr>
      <t>m³</t>
    </r>
    <r>
      <rPr>
        <sz val="10"/>
        <rFont val="宋体"/>
        <charset val="134"/>
      </rPr>
      <t>，查后台数据，</t>
    </r>
    <r>
      <rPr>
        <sz val="10"/>
        <rFont val="Times New Roman"/>
        <charset val="134"/>
      </rPr>
      <t>2022</t>
    </r>
    <r>
      <rPr>
        <sz val="10"/>
        <rFont val="宋体"/>
        <charset val="134"/>
      </rPr>
      <t>年</t>
    </r>
    <r>
      <rPr>
        <sz val="10"/>
        <rFont val="Times New Roman"/>
        <charset val="134"/>
      </rPr>
      <t>12</t>
    </r>
    <r>
      <rPr>
        <sz val="10"/>
        <rFont val="宋体"/>
        <charset val="134"/>
      </rPr>
      <t>月一期利用量为</t>
    </r>
    <r>
      <rPr>
        <sz val="10"/>
        <rFont val="Times New Roman"/>
        <charset val="134"/>
      </rPr>
      <t>115.03</t>
    </r>
    <r>
      <rPr>
        <sz val="10"/>
        <rFont val="宋体"/>
        <charset val="134"/>
      </rPr>
      <t>万</t>
    </r>
    <r>
      <rPr>
        <sz val="10"/>
        <rFont val="Times New Roman"/>
        <charset val="134"/>
      </rPr>
      <t>m³</t>
    </r>
    <r>
      <rPr>
        <sz val="10"/>
        <rFont val="宋体"/>
        <charset val="134"/>
      </rPr>
      <t>。</t>
    </r>
  </si>
  <si>
    <t>岩脚煤矿二采区（少普镇兴隆煤矿）</t>
  </si>
  <si>
    <t>志成煤矿</t>
  </si>
  <si>
    <r>
      <rPr>
        <sz val="10"/>
        <rFont val="宋体"/>
        <charset val="134"/>
      </rPr>
      <t>核减利用量</t>
    </r>
    <r>
      <rPr>
        <sz val="10"/>
        <rFont val="Times New Roman"/>
        <charset val="0"/>
      </rPr>
      <t>3.27</t>
    </r>
    <r>
      <rPr>
        <sz val="10"/>
        <rFont val="宋体"/>
        <charset val="134"/>
      </rPr>
      <t>万</t>
    </r>
    <r>
      <rPr>
        <sz val="10"/>
        <rFont val="Times New Roman"/>
        <charset val="0"/>
      </rPr>
      <t>m³</t>
    </r>
    <r>
      <rPr>
        <sz val="10"/>
        <rFont val="宋体"/>
        <charset val="134"/>
      </rPr>
      <t>，核减原因：①企业自报利用量</t>
    </r>
    <r>
      <rPr>
        <sz val="10"/>
        <rFont val="Times New Roman"/>
        <charset val="0"/>
      </rPr>
      <t>184.07</t>
    </r>
    <r>
      <rPr>
        <sz val="10"/>
        <rFont val="宋体"/>
        <charset val="134"/>
      </rPr>
      <t>万</t>
    </r>
    <r>
      <rPr>
        <sz val="10"/>
        <rFont val="Times New Roman"/>
        <charset val="0"/>
      </rPr>
      <t>m³</t>
    </r>
    <r>
      <rPr>
        <sz val="10"/>
        <rFont val="宋体"/>
        <charset val="134"/>
      </rPr>
      <t>，查后台数据，利用量为</t>
    </r>
    <r>
      <rPr>
        <sz val="10"/>
        <rFont val="Times New Roman"/>
        <charset val="0"/>
      </rPr>
      <t>184.5</t>
    </r>
    <r>
      <rPr>
        <sz val="10"/>
        <rFont val="宋体"/>
        <charset val="134"/>
      </rPr>
      <t>万</t>
    </r>
    <r>
      <rPr>
        <sz val="10"/>
        <rFont val="Times New Roman"/>
        <charset val="0"/>
      </rPr>
      <t>m³</t>
    </r>
    <r>
      <rPr>
        <sz val="10"/>
        <rFont val="宋体"/>
        <charset val="134"/>
      </rPr>
      <t>，核增</t>
    </r>
    <r>
      <rPr>
        <sz val="10"/>
        <rFont val="Times New Roman"/>
        <charset val="0"/>
      </rPr>
      <t>0.43</t>
    </r>
    <r>
      <rPr>
        <sz val="10"/>
        <rFont val="宋体"/>
        <charset val="134"/>
      </rPr>
      <t>万</t>
    </r>
    <r>
      <rPr>
        <sz val="10"/>
        <rFont val="Times New Roman"/>
        <charset val="0"/>
      </rPr>
      <t>m³</t>
    </r>
    <r>
      <rPr>
        <sz val="10"/>
        <rFont val="宋体"/>
        <charset val="134"/>
      </rPr>
      <t>；②因</t>
    </r>
    <r>
      <rPr>
        <sz val="10"/>
        <rFont val="Times New Roman"/>
        <charset val="0"/>
      </rPr>
      <t>7</t>
    </r>
    <r>
      <rPr>
        <sz val="10"/>
        <rFont val="宋体"/>
        <charset val="134"/>
      </rPr>
      <t>月、</t>
    </r>
    <r>
      <rPr>
        <sz val="10"/>
        <rFont val="Times New Roman"/>
        <charset val="0"/>
      </rPr>
      <t>8</t>
    </r>
    <r>
      <rPr>
        <sz val="10"/>
        <rFont val="宋体"/>
        <charset val="134"/>
      </rPr>
      <t>月利用端瓦斯浓度低，无法带动机组运行，核减</t>
    </r>
    <r>
      <rPr>
        <sz val="10"/>
        <rFont val="Times New Roman"/>
        <charset val="0"/>
      </rPr>
      <t>7</t>
    </r>
    <r>
      <rPr>
        <sz val="10"/>
        <rFont val="宋体"/>
        <charset val="134"/>
      </rPr>
      <t>月、</t>
    </r>
    <r>
      <rPr>
        <sz val="10"/>
        <rFont val="Times New Roman"/>
        <charset val="0"/>
      </rPr>
      <t>8</t>
    </r>
    <r>
      <rPr>
        <sz val="10"/>
        <rFont val="宋体"/>
        <charset val="134"/>
      </rPr>
      <t>月利用量</t>
    </r>
    <r>
      <rPr>
        <sz val="10"/>
        <rFont val="Times New Roman"/>
        <charset val="0"/>
      </rPr>
      <t>3.7</t>
    </r>
    <r>
      <rPr>
        <sz val="10"/>
        <rFont val="宋体"/>
        <charset val="134"/>
      </rPr>
      <t>万</t>
    </r>
    <r>
      <rPr>
        <sz val="10"/>
        <rFont val="Times New Roman"/>
        <charset val="0"/>
      </rPr>
      <t>m³</t>
    </r>
    <r>
      <rPr>
        <sz val="10"/>
        <rFont val="宋体"/>
        <charset val="134"/>
      </rPr>
      <t>，综上核减利用量</t>
    </r>
    <r>
      <rPr>
        <sz val="10"/>
        <rFont val="Times New Roman"/>
        <charset val="0"/>
      </rPr>
      <t>3.27</t>
    </r>
    <r>
      <rPr>
        <sz val="10"/>
        <rFont val="宋体"/>
        <charset val="134"/>
      </rPr>
      <t>万</t>
    </r>
    <r>
      <rPr>
        <sz val="10"/>
        <rFont val="Times New Roman"/>
        <charset val="0"/>
      </rPr>
      <t>m³</t>
    </r>
    <r>
      <rPr>
        <sz val="10"/>
        <rFont val="宋体"/>
        <charset val="134"/>
      </rPr>
      <t>，核减后的利用量为</t>
    </r>
    <r>
      <rPr>
        <sz val="10"/>
        <rFont val="Times New Roman"/>
        <charset val="0"/>
      </rPr>
      <t>180.8</t>
    </r>
    <r>
      <rPr>
        <sz val="10"/>
        <rFont val="宋体"/>
        <charset val="134"/>
      </rPr>
      <t>万</t>
    </r>
    <r>
      <rPr>
        <sz val="10"/>
        <rFont val="Times New Roman"/>
        <charset val="0"/>
      </rPr>
      <t>m³</t>
    </r>
    <r>
      <rPr>
        <sz val="10"/>
        <rFont val="宋体"/>
        <charset val="134"/>
      </rPr>
      <t>。</t>
    </r>
  </si>
  <si>
    <t>大雁煤矿</t>
  </si>
  <si>
    <r>
      <rPr>
        <sz val="10"/>
        <rFont val="Times New Roman"/>
        <charset val="0"/>
      </rPr>
      <t>1.</t>
    </r>
    <r>
      <rPr>
        <sz val="10"/>
        <rFont val="宋体"/>
        <charset val="0"/>
      </rPr>
      <t>核减利用量</t>
    </r>
    <r>
      <rPr>
        <sz val="10"/>
        <rFont val="Times New Roman"/>
        <charset val="0"/>
      </rPr>
      <t>0.71</t>
    </r>
    <r>
      <rPr>
        <sz val="10"/>
        <rFont val="宋体"/>
        <charset val="0"/>
      </rPr>
      <t>万</t>
    </r>
    <r>
      <rPr>
        <sz val="10"/>
        <rFont val="Times New Roman"/>
        <charset val="0"/>
      </rPr>
      <t>m³</t>
    </r>
    <r>
      <rPr>
        <sz val="10"/>
        <rFont val="宋体"/>
        <charset val="0"/>
      </rPr>
      <t>，核减原因：企业</t>
    </r>
    <r>
      <rPr>
        <sz val="10"/>
        <rFont val="Times New Roman"/>
        <charset val="0"/>
      </rPr>
      <t>2022</t>
    </r>
    <r>
      <rPr>
        <sz val="10"/>
        <rFont val="宋体"/>
        <charset val="0"/>
      </rPr>
      <t>年</t>
    </r>
    <r>
      <rPr>
        <sz val="10"/>
        <rFont val="Times New Roman"/>
        <charset val="0"/>
      </rPr>
      <t>1</t>
    </r>
    <r>
      <rPr>
        <sz val="10"/>
        <rFont val="宋体"/>
        <charset val="0"/>
      </rPr>
      <t>月</t>
    </r>
    <r>
      <rPr>
        <sz val="10"/>
        <rFont val="Times New Roman"/>
        <charset val="0"/>
      </rPr>
      <t>11</t>
    </r>
    <r>
      <rPr>
        <sz val="10"/>
        <rFont val="宋体"/>
        <charset val="0"/>
      </rPr>
      <t>日换表，</t>
    </r>
    <r>
      <rPr>
        <sz val="10"/>
        <rFont val="Times New Roman"/>
        <charset val="0"/>
      </rPr>
      <t>23</t>
    </r>
    <r>
      <rPr>
        <sz val="10"/>
        <rFont val="宋体"/>
        <charset val="0"/>
      </rPr>
      <t>日重新装表，核减</t>
    </r>
    <r>
      <rPr>
        <sz val="10"/>
        <rFont val="Times New Roman"/>
        <charset val="0"/>
      </rPr>
      <t>1</t>
    </r>
    <r>
      <rPr>
        <sz val="10"/>
        <rFont val="宋体"/>
        <charset val="0"/>
      </rPr>
      <t>月</t>
    </r>
    <r>
      <rPr>
        <sz val="10"/>
        <rFont val="Times New Roman"/>
        <charset val="0"/>
      </rPr>
      <t>11</t>
    </r>
    <r>
      <rPr>
        <sz val="10"/>
        <rFont val="宋体"/>
        <charset val="0"/>
      </rPr>
      <t>日</t>
    </r>
    <r>
      <rPr>
        <sz val="10"/>
        <rFont val="Times New Roman"/>
        <charset val="0"/>
      </rPr>
      <t>-1</t>
    </r>
    <r>
      <rPr>
        <sz val="10"/>
        <rFont val="宋体"/>
        <charset val="0"/>
      </rPr>
      <t>月</t>
    </r>
    <r>
      <rPr>
        <sz val="10"/>
        <rFont val="Times New Roman"/>
        <charset val="0"/>
      </rPr>
      <t>23</t>
    </r>
    <r>
      <rPr>
        <sz val="10"/>
        <rFont val="宋体"/>
        <charset val="0"/>
      </rPr>
      <t>日期间利用量；</t>
    </r>
    <r>
      <rPr>
        <sz val="10"/>
        <rFont val="Times New Roman"/>
        <charset val="0"/>
      </rPr>
      <t xml:space="preserve">
2.</t>
    </r>
    <r>
      <rPr>
        <sz val="10"/>
        <rFont val="宋体"/>
        <charset val="0"/>
      </rPr>
      <t>核减抽采量</t>
    </r>
    <r>
      <rPr>
        <sz val="10"/>
        <rFont val="Times New Roman"/>
        <charset val="0"/>
      </rPr>
      <t>0.09</t>
    </r>
    <r>
      <rPr>
        <sz val="10"/>
        <rFont val="宋体"/>
        <charset val="0"/>
      </rPr>
      <t>万</t>
    </r>
    <r>
      <rPr>
        <sz val="10"/>
        <rFont val="Times New Roman"/>
        <charset val="0"/>
      </rPr>
      <t>m³</t>
    </r>
    <r>
      <rPr>
        <sz val="10"/>
        <rFont val="宋体"/>
        <charset val="0"/>
      </rPr>
      <t>，核减原因：企业自报抽采量</t>
    </r>
    <r>
      <rPr>
        <sz val="10"/>
        <rFont val="Times New Roman"/>
        <charset val="0"/>
      </rPr>
      <t>407.36</t>
    </r>
    <r>
      <rPr>
        <sz val="10"/>
        <rFont val="宋体"/>
        <charset val="0"/>
      </rPr>
      <t>万</t>
    </r>
    <r>
      <rPr>
        <sz val="10"/>
        <rFont val="Times New Roman"/>
        <charset val="0"/>
      </rPr>
      <t>m³</t>
    </r>
    <r>
      <rPr>
        <sz val="10"/>
        <rFont val="宋体"/>
        <charset val="0"/>
      </rPr>
      <t>，经核查后台数据，实际抽采量为</t>
    </r>
    <r>
      <rPr>
        <sz val="10"/>
        <rFont val="Times New Roman"/>
        <charset val="0"/>
      </rPr>
      <t>407.27</t>
    </r>
    <r>
      <rPr>
        <sz val="10"/>
        <rFont val="宋体"/>
        <charset val="0"/>
      </rPr>
      <t>万</t>
    </r>
    <r>
      <rPr>
        <sz val="10"/>
        <rFont val="Times New Roman"/>
        <charset val="0"/>
      </rPr>
      <t>m³</t>
    </r>
    <r>
      <rPr>
        <sz val="10"/>
        <rFont val="宋体"/>
        <charset val="0"/>
      </rPr>
      <t>。</t>
    </r>
    <r>
      <rPr>
        <sz val="10"/>
        <rFont val="Times New Roman"/>
        <charset val="0"/>
      </rPr>
      <t xml:space="preserve">
</t>
    </r>
    <r>
      <rPr>
        <sz val="10"/>
        <rFont val="宋体"/>
        <charset val="0"/>
      </rPr>
      <t>利用率未达到奖补标准。</t>
    </r>
  </si>
  <si>
    <t>苍海煤矿</t>
  </si>
  <si>
    <t>织金县西湖煤业有限公司</t>
  </si>
  <si>
    <t>西湖沟沟寨煤矿</t>
  </si>
  <si>
    <t>贵州万峰矿业有限公司</t>
  </si>
  <si>
    <t>三甲煤矿</t>
  </si>
  <si>
    <r>
      <rPr>
        <sz val="10"/>
        <rFont val="宋体"/>
        <charset val="134"/>
      </rPr>
      <t>核减煤层气利用量</t>
    </r>
    <r>
      <rPr>
        <sz val="10"/>
        <rFont val="Times New Roman"/>
        <charset val="0"/>
      </rPr>
      <t>164.83</t>
    </r>
    <r>
      <rPr>
        <sz val="10"/>
        <rFont val="宋体"/>
        <charset val="134"/>
      </rPr>
      <t>万</t>
    </r>
    <r>
      <rPr>
        <sz val="10"/>
        <rFont val="Times New Roman"/>
        <charset val="0"/>
      </rPr>
      <t>m³</t>
    </r>
    <r>
      <rPr>
        <sz val="10"/>
        <rFont val="宋体"/>
        <charset val="134"/>
      </rPr>
      <t>，核减原因：企业申报煤层气利用量</t>
    </r>
    <r>
      <rPr>
        <sz val="10"/>
        <rFont val="Times New Roman"/>
        <charset val="0"/>
      </rPr>
      <t>654.62</t>
    </r>
    <r>
      <rPr>
        <sz val="10"/>
        <rFont val="宋体"/>
        <charset val="134"/>
      </rPr>
      <t>万</t>
    </r>
    <r>
      <rPr>
        <sz val="10"/>
        <rFont val="Times New Roman"/>
        <charset val="0"/>
      </rPr>
      <t>m³</t>
    </r>
    <r>
      <rPr>
        <sz val="10"/>
        <rFont val="宋体"/>
        <charset val="134"/>
      </rPr>
      <t>，经过核实，因</t>
    </r>
    <r>
      <rPr>
        <sz val="10"/>
        <rFont val="Times New Roman"/>
        <charset val="0"/>
      </rPr>
      <t>1</t>
    </r>
    <r>
      <rPr>
        <sz val="10"/>
        <rFont val="宋体"/>
        <charset val="134"/>
      </rPr>
      <t>月到</t>
    </r>
    <r>
      <rPr>
        <sz val="10"/>
        <rFont val="Times New Roman"/>
        <charset val="0"/>
      </rPr>
      <t>8</t>
    </r>
    <r>
      <rPr>
        <sz val="10"/>
        <rFont val="宋体"/>
        <charset val="134"/>
      </rPr>
      <t>月期间多次出现瓦斯浓度低于发电要求的情况，总共核减</t>
    </r>
    <r>
      <rPr>
        <sz val="10"/>
        <rFont val="Times New Roman"/>
        <charset val="0"/>
      </rPr>
      <t>164.83</t>
    </r>
    <r>
      <rPr>
        <sz val="10"/>
        <rFont val="宋体"/>
        <charset val="134"/>
      </rPr>
      <t>万</t>
    </r>
    <r>
      <rPr>
        <sz val="10"/>
        <rFont val="Times New Roman"/>
        <charset val="0"/>
      </rPr>
      <t>m³</t>
    </r>
    <r>
      <rPr>
        <sz val="10"/>
        <rFont val="宋体"/>
        <charset val="134"/>
      </rPr>
      <t>，最终确认的煤层气利用量合计</t>
    </r>
    <r>
      <rPr>
        <sz val="10"/>
        <rFont val="Times New Roman"/>
        <charset val="0"/>
      </rPr>
      <t>489.79</t>
    </r>
    <r>
      <rPr>
        <sz val="10"/>
        <rFont val="宋体"/>
        <charset val="134"/>
      </rPr>
      <t>万</t>
    </r>
    <r>
      <rPr>
        <sz val="10"/>
        <rFont val="Times New Roman"/>
        <charset val="0"/>
      </rPr>
      <t>m³</t>
    </r>
    <r>
      <rPr>
        <sz val="10"/>
        <rFont val="宋体"/>
        <charset val="134"/>
      </rPr>
      <t>。</t>
    </r>
  </si>
  <si>
    <t>贵州贵得金矿业投资管理有限公司</t>
  </si>
  <si>
    <t>城关镇兴发煤矿</t>
  </si>
  <si>
    <r>
      <rPr>
        <sz val="10"/>
        <rFont val="宋体"/>
        <charset val="134"/>
      </rPr>
      <t>1、核减利用量</t>
    </r>
    <r>
      <rPr>
        <sz val="10"/>
        <rFont val="Times New Roman"/>
        <charset val="134"/>
      </rPr>
      <t>121.54</t>
    </r>
    <r>
      <rPr>
        <sz val="10"/>
        <rFont val="宋体"/>
        <charset val="134"/>
      </rPr>
      <t>万</t>
    </r>
    <r>
      <rPr>
        <sz val="10"/>
        <rFont val="Times New Roman"/>
        <charset val="134"/>
      </rPr>
      <t>m³</t>
    </r>
    <r>
      <rPr>
        <sz val="10"/>
        <rFont val="宋体"/>
        <charset val="134"/>
      </rPr>
      <t>，核减原因：企业自报煤层气利用量合计808万</t>
    </r>
    <r>
      <rPr>
        <sz val="10"/>
        <rFont val="Times New Roman"/>
        <charset val="134"/>
      </rPr>
      <t>m³</t>
    </r>
    <r>
      <rPr>
        <sz val="10"/>
        <rFont val="宋体"/>
        <charset val="134"/>
      </rPr>
      <t>，因</t>
    </r>
    <r>
      <rPr>
        <sz val="10"/>
        <rFont val="Times New Roman"/>
        <charset val="134"/>
      </rPr>
      <t>6</t>
    </r>
    <r>
      <rPr>
        <sz val="10"/>
        <rFont val="宋体"/>
        <charset val="134"/>
      </rPr>
      <t>月、</t>
    </r>
    <r>
      <rPr>
        <sz val="10"/>
        <rFont val="Times New Roman"/>
        <charset val="134"/>
      </rPr>
      <t>8</t>
    </r>
    <r>
      <rPr>
        <sz val="10"/>
        <rFont val="宋体"/>
        <charset val="134"/>
      </rPr>
      <t>月、</t>
    </r>
    <r>
      <rPr>
        <sz val="10"/>
        <rFont val="Times New Roman"/>
        <charset val="134"/>
      </rPr>
      <t>9</t>
    </r>
    <r>
      <rPr>
        <sz val="10"/>
        <rFont val="宋体"/>
        <charset val="134"/>
      </rPr>
      <t>月部分时间瓦斯浓度低于发电要求，核减</t>
    </r>
    <r>
      <rPr>
        <sz val="10"/>
        <rFont val="Times New Roman"/>
        <charset val="134"/>
      </rPr>
      <t>121.54</t>
    </r>
    <r>
      <rPr>
        <sz val="10"/>
        <rFont val="宋体"/>
        <charset val="134"/>
      </rPr>
      <t>万</t>
    </r>
    <r>
      <rPr>
        <sz val="10"/>
        <rFont val="Times New Roman"/>
        <charset val="134"/>
      </rPr>
      <t>m³</t>
    </r>
    <r>
      <rPr>
        <sz val="10"/>
        <rFont val="宋体"/>
        <charset val="134"/>
      </rPr>
      <t>，核减后的利用量为686.46万m³。
2、核减121.55万m³，核减原因：企业自报煤层气抽采量合计1061.07万m³，因6月、8月、9月部分时间瓦斯浓度低于发电要求，对应核减利用量121.55万m³。</t>
    </r>
  </si>
  <si>
    <t>贵州贵能投资股份有限公司</t>
  </si>
  <si>
    <t>四季春煤矿</t>
  </si>
  <si>
    <r>
      <rPr>
        <sz val="10"/>
        <rFont val="Times New Roman"/>
        <charset val="0"/>
      </rPr>
      <t>1</t>
    </r>
    <r>
      <rPr>
        <sz val="10"/>
        <rFont val="宋体"/>
        <charset val="0"/>
      </rPr>
      <t>、核减抽采量</t>
    </r>
    <r>
      <rPr>
        <sz val="10"/>
        <rFont val="Times New Roman"/>
        <charset val="0"/>
      </rPr>
      <t>875.26</t>
    </r>
    <r>
      <rPr>
        <sz val="10"/>
        <rFont val="宋体"/>
        <charset val="0"/>
      </rPr>
      <t>万立方米，核减原因：矿方原申报抽采量为</t>
    </r>
    <r>
      <rPr>
        <sz val="10"/>
        <rFont val="Times New Roman"/>
        <charset val="0"/>
      </rPr>
      <t>4446.94</t>
    </r>
    <r>
      <rPr>
        <sz val="10"/>
        <rFont val="宋体"/>
        <charset val="0"/>
      </rPr>
      <t>万立方米，调后台数据为</t>
    </r>
    <r>
      <rPr>
        <sz val="10"/>
        <rFont val="Times New Roman"/>
        <charset val="0"/>
      </rPr>
      <t>4457.31</t>
    </r>
    <r>
      <rPr>
        <sz val="10"/>
        <rFont val="宋体"/>
        <charset val="0"/>
      </rPr>
      <t>万立方米，核增抽采量为</t>
    </r>
    <r>
      <rPr>
        <sz val="10"/>
        <rFont val="Times New Roman"/>
        <charset val="0"/>
      </rPr>
      <t>10.37</t>
    </r>
    <r>
      <rPr>
        <sz val="10"/>
        <rFont val="宋体"/>
        <charset val="0"/>
      </rPr>
      <t>万立方米；利用端计量装置校检时间未全年闭合，校检时间缺少2022年5月26日至2022年7月25日，核减2022年5月26日至2022年7月25日瓦斯抽采量885.63万立方米。</t>
    </r>
    <r>
      <rPr>
        <sz val="10"/>
        <rFont val="Times New Roman"/>
        <charset val="0"/>
      </rPr>
      <t xml:space="preserve">
2</t>
    </r>
    <r>
      <rPr>
        <sz val="10"/>
        <rFont val="宋体"/>
        <charset val="0"/>
      </rPr>
      <t>、核减利用量464.09万立方米，核减原因：利用端计量装置校检时间未全年闭合，校检时间缺少</t>
    </r>
    <r>
      <rPr>
        <sz val="10"/>
        <rFont val="Times New Roman"/>
        <charset val="0"/>
      </rPr>
      <t>2022</t>
    </r>
    <r>
      <rPr>
        <sz val="10"/>
        <rFont val="宋体"/>
        <charset val="0"/>
      </rPr>
      <t>年</t>
    </r>
    <r>
      <rPr>
        <sz val="10"/>
        <rFont val="Times New Roman"/>
        <charset val="0"/>
      </rPr>
      <t>5</t>
    </r>
    <r>
      <rPr>
        <sz val="10"/>
        <rFont val="宋体"/>
        <charset val="0"/>
      </rPr>
      <t>月</t>
    </r>
    <r>
      <rPr>
        <sz val="10"/>
        <rFont val="Times New Roman"/>
        <charset val="0"/>
      </rPr>
      <t>26</t>
    </r>
    <r>
      <rPr>
        <sz val="10"/>
        <rFont val="宋体"/>
        <charset val="0"/>
      </rPr>
      <t>日至</t>
    </r>
    <r>
      <rPr>
        <sz val="10"/>
        <rFont val="Times New Roman"/>
        <charset val="0"/>
      </rPr>
      <t>2022</t>
    </r>
    <r>
      <rPr>
        <sz val="10"/>
        <rFont val="宋体"/>
        <charset val="0"/>
      </rPr>
      <t>年</t>
    </r>
    <r>
      <rPr>
        <sz val="10"/>
        <rFont val="Times New Roman"/>
        <charset val="0"/>
      </rPr>
      <t>7</t>
    </r>
    <r>
      <rPr>
        <sz val="10"/>
        <rFont val="宋体"/>
        <charset val="0"/>
      </rPr>
      <t>月</t>
    </r>
    <r>
      <rPr>
        <sz val="10"/>
        <rFont val="Times New Roman"/>
        <charset val="0"/>
      </rPr>
      <t>25</t>
    </r>
    <r>
      <rPr>
        <sz val="10"/>
        <rFont val="宋体"/>
        <charset val="0"/>
      </rPr>
      <t>日，核减</t>
    </r>
    <r>
      <rPr>
        <sz val="10"/>
        <rFont val="Times New Roman"/>
        <charset val="0"/>
      </rPr>
      <t>2022</t>
    </r>
    <r>
      <rPr>
        <sz val="10"/>
        <rFont val="宋体"/>
        <charset val="0"/>
      </rPr>
      <t>年</t>
    </r>
    <r>
      <rPr>
        <sz val="10"/>
        <rFont val="Times New Roman"/>
        <charset val="0"/>
      </rPr>
      <t>5</t>
    </r>
    <r>
      <rPr>
        <sz val="10"/>
        <rFont val="宋体"/>
        <charset val="0"/>
      </rPr>
      <t>月</t>
    </r>
    <r>
      <rPr>
        <sz val="10"/>
        <rFont val="Times New Roman"/>
        <charset val="0"/>
      </rPr>
      <t>26</t>
    </r>
    <r>
      <rPr>
        <sz val="10"/>
        <rFont val="宋体"/>
        <charset val="0"/>
      </rPr>
      <t>日至</t>
    </r>
    <r>
      <rPr>
        <sz val="10"/>
        <rFont val="Times New Roman"/>
        <charset val="0"/>
      </rPr>
      <t>2022</t>
    </r>
    <r>
      <rPr>
        <sz val="10"/>
        <rFont val="宋体"/>
        <charset val="0"/>
      </rPr>
      <t>年</t>
    </r>
    <r>
      <rPr>
        <sz val="10"/>
        <rFont val="Times New Roman"/>
        <charset val="0"/>
      </rPr>
      <t>7</t>
    </r>
    <r>
      <rPr>
        <sz val="10"/>
        <rFont val="宋体"/>
        <charset val="0"/>
      </rPr>
      <t>月</t>
    </r>
    <r>
      <rPr>
        <sz val="10"/>
        <rFont val="Times New Roman"/>
        <charset val="0"/>
      </rPr>
      <t>25</t>
    </r>
    <r>
      <rPr>
        <sz val="10"/>
        <rFont val="宋体"/>
        <charset val="0"/>
      </rPr>
      <t>日瓦斯利用量为</t>
    </r>
    <r>
      <rPr>
        <sz val="10"/>
        <rFont val="Times New Roman"/>
        <charset val="0"/>
      </rPr>
      <t>464.09</t>
    </r>
    <r>
      <rPr>
        <sz val="10"/>
        <rFont val="宋体"/>
        <charset val="0"/>
      </rPr>
      <t>万立方米。</t>
    </r>
  </si>
  <si>
    <t>贵州盘江煤电集团有限责任公司</t>
  </si>
  <si>
    <r>
      <rPr>
        <sz val="10"/>
        <rFont val="宋体"/>
        <charset val="134"/>
      </rPr>
      <t>毕节中城能源有限责任公司（肥田煤矿</t>
    </r>
    <r>
      <rPr>
        <sz val="10"/>
        <rFont val="Times New Roman"/>
        <charset val="134"/>
      </rPr>
      <t>21</t>
    </r>
    <r>
      <rPr>
        <sz val="10"/>
        <rFont val="宋体"/>
        <charset val="134"/>
      </rPr>
      <t>采区）</t>
    </r>
  </si>
  <si>
    <r>
      <rPr>
        <sz val="10"/>
        <rFont val="宋体"/>
        <charset val="134"/>
      </rPr>
      <t>毕节中城能源有限责任公司（肥田煤矿</t>
    </r>
    <r>
      <rPr>
        <sz val="10"/>
        <rFont val="Times New Roman"/>
        <charset val="134"/>
      </rPr>
      <t>11</t>
    </r>
    <r>
      <rPr>
        <sz val="10"/>
        <rFont val="宋体"/>
        <charset val="134"/>
      </rPr>
      <t>采区）</t>
    </r>
  </si>
  <si>
    <t>1、核减煤层气利用量213.32万m³，核减原因：①企业申报煤层气利用量1083.79万立方米，经过核实，瓦斯利用后台数据为933.13万m³，核减利用量150.66万m³；②因11采区瓦斯发电厂多功能参数传感器2月22日到3月2日校检时间不闭合，21采区高负压多参数传感器12月13日到12月31日校检时间不闭合，核减利用量62.66万m³，共计核减煤层气利用量213.32万m³，核减后利用量为870.47万m³。
2、核减煤层气抽采量62.67万m³，核减原因：企业申报抽采量为1677.74万m³，调取后台数据显示抽采量为1615.07万m³。</t>
  </si>
  <si>
    <t>贵州华瑞鼎兴能源有限公司</t>
  </si>
  <si>
    <t>凤凰山煤矿</t>
  </si>
  <si>
    <t>贵州织金马家田煤业有限公司</t>
  </si>
  <si>
    <t>马家田煤业有限公司（马家田煤矿）</t>
  </si>
  <si>
    <r>
      <rPr>
        <sz val="10"/>
        <rFont val="Times New Roman"/>
        <charset val="134"/>
      </rPr>
      <t>2022</t>
    </r>
    <r>
      <rPr>
        <sz val="10"/>
        <rFont val="宋体"/>
        <charset val="134"/>
      </rPr>
      <t>年新建瓦斯发电项目（二期）</t>
    </r>
  </si>
  <si>
    <r>
      <rPr>
        <sz val="10"/>
        <rFont val="宋体"/>
        <charset val="134"/>
      </rPr>
      <t>瓦斯发电站建设未完成，矿方放弃</t>
    </r>
    <r>
      <rPr>
        <sz val="10"/>
        <rFont val="Times New Roman"/>
        <charset val="0"/>
      </rPr>
      <t>2022</t>
    </r>
    <r>
      <rPr>
        <sz val="10"/>
        <rFont val="宋体"/>
        <charset val="134"/>
      </rPr>
      <t>年度瓦斯清算</t>
    </r>
  </si>
  <si>
    <t>瓦斯发电站未建成，未进行瓦斯发电</t>
  </si>
  <si>
    <t>宏达煤矿</t>
  </si>
  <si>
    <r>
      <rPr>
        <sz val="10"/>
        <rFont val="宋体"/>
        <charset val="0"/>
      </rPr>
      <t>本次共核减利用量、抽采量分别为</t>
    </r>
    <r>
      <rPr>
        <sz val="10"/>
        <rFont val="Times New Roman"/>
        <charset val="0"/>
      </rPr>
      <t>27.03</t>
    </r>
    <r>
      <rPr>
        <sz val="10"/>
        <rFont val="宋体"/>
        <charset val="0"/>
      </rPr>
      <t>万立方米、</t>
    </r>
    <r>
      <rPr>
        <sz val="10"/>
        <rFont val="Times New Roman"/>
        <charset val="0"/>
      </rPr>
      <t>117.33</t>
    </r>
    <r>
      <rPr>
        <sz val="10"/>
        <rFont val="宋体"/>
        <charset val="0"/>
      </rPr>
      <t>万立方米，核减原因：</t>
    </r>
    <r>
      <rPr>
        <sz val="10"/>
        <rFont val="Times New Roman"/>
        <charset val="0"/>
      </rPr>
      <t>1.</t>
    </r>
    <r>
      <rPr>
        <sz val="10"/>
        <rFont val="宋体"/>
        <charset val="0"/>
      </rPr>
      <t>矿方原申报抽采量为</t>
    </r>
    <r>
      <rPr>
        <sz val="10"/>
        <rFont val="Times New Roman"/>
        <charset val="0"/>
      </rPr>
      <t>1345.7</t>
    </r>
    <r>
      <rPr>
        <sz val="10"/>
        <rFont val="宋体"/>
        <charset val="0"/>
      </rPr>
      <t>万立方米，调后台数据抽采量为</t>
    </r>
    <r>
      <rPr>
        <sz val="10"/>
        <rFont val="Times New Roman"/>
        <charset val="0"/>
      </rPr>
      <t>1348.93</t>
    </r>
    <r>
      <rPr>
        <sz val="10"/>
        <rFont val="宋体"/>
        <charset val="0"/>
      </rPr>
      <t>万立方米，核增抽采量为</t>
    </r>
    <r>
      <rPr>
        <sz val="10"/>
        <rFont val="Times New Roman"/>
        <charset val="0"/>
      </rPr>
      <t>3.23</t>
    </r>
    <r>
      <rPr>
        <sz val="10"/>
        <rFont val="宋体"/>
        <charset val="0"/>
      </rPr>
      <t>万立方米；</t>
    </r>
    <r>
      <rPr>
        <sz val="10"/>
        <rFont val="Times New Roman"/>
        <charset val="0"/>
      </rPr>
      <t>2.</t>
    </r>
    <r>
      <rPr>
        <sz val="10"/>
        <rFont val="宋体"/>
        <charset val="0"/>
      </rPr>
      <t>矿方原申报利用量为</t>
    </r>
    <r>
      <rPr>
        <sz val="10"/>
        <rFont val="Times New Roman"/>
        <charset val="0"/>
      </rPr>
      <t>618.64</t>
    </r>
    <r>
      <rPr>
        <sz val="10"/>
        <rFont val="宋体"/>
        <charset val="0"/>
      </rPr>
      <t>万立方米，调后台数据利用量为</t>
    </r>
    <r>
      <rPr>
        <sz val="10"/>
        <rFont val="Times New Roman"/>
        <charset val="0"/>
      </rPr>
      <t>614.53</t>
    </r>
    <r>
      <rPr>
        <sz val="10"/>
        <rFont val="宋体"/>
        <charset val="0"/>
      </rPr>
      <t>万立方米，核减利用量为</t>
    </r>
    <r>
      <rPr>
        <sz val="10"/>
        <rFont val="Times New Roman"/>
        <charset val="0"/>
      </rPr>
      <t>4.11</t>
    </r>
    <r>
      <rPr>
        <sz val="10"/>
        <rFont val="宋体"/>
        <charset val="0"/>
      </rPr>
      <t>万立方米；</t>
    </r>
    <r>
      <rPr>
        <sz val="10"/>
        <rFont val="Times New Roman"/>
        <charset val="0"/>
      </rPr>
      <t>3.</t>
    </r>
    <r>
      <rPr>
        <sz val="10"/>
        <rFont val="宋体"/>
        <charset val="0"/>
      </rPr>
      <t>利用端计量装置校检时间未全年覆盖，甲烷传感器校检时间未覆盖</t>
    </r>
    <r>
      <rPr>
        <sz val="10"/>
        <rFont val="Times New Roman"/>
        <charset val="0"/>
      </rPr>
      <t>2022</t>
    </r>
    <r>
      <rPr>
        <sz val="10"/>
        <rFont val="宋体"/>
        <charset val="0"/>
      </rPr>
      <t>年</t>
    </r>
    <r>
      <rPr>
        <sz val="10"/>
        <rFont val="Times New Roman"/>
        <charset val="0"/>
      </rPr>
      <t>1</t>
    </r>
    <r>
      <rPr>
        <sz val="10"/>
        <rFont val="宋体"/>
        <charset val="0"/>
      </rPr>
      <t>月</t>
    </r>
    <r>
      <rPr>
        <sz val="10"/>
        <rFont val="Times New Roman"/>
        <charset val="0"/>
      </rPr>
      <t>1</t>
    </r>
    <r>
      <rPr>
        <sz val="10"/>
        <rFont val="宋体"/>
        <charset val="0"/>
      </rPr>
      <t>日至</t>
    </r>
    <r>
      <rPr>
        <sz val="10"/>
        <rFont val="Times New Roman"/>
        <charset val="0"/>
      </rPr>
      <t>2022</t>
    </r>
    <r>
      <rPr>
        <sz val="10"/>
        <rFont val="宋体"/>
        <charset val="0"/>
      </rPr>
      <t>年</t>
    </r>
    <r>
      <rPr>
        <sz val="10"/>
        <rFont val="Times New Roman"/>
        <charset val="0"/>
      </rPr>
      <t>1</t>
    </r>
    <r>
      <rPr>
        <sz val="10"/>
        <rFont val="宋体"/>
        <charset val="0"/>
      </rPr>
      <t>月</t>
    </r>
    <r>
      <rPr>
        <sz val="10"/>
        <rFont val="Times New Roman"/>
        <charset val="0"/>
      </rPr>
      <t>9</t>
    </r>
    <r>
      <rPr>
        <sz val="10"/>
        <rFont val="宋体"/>
        <charset val="0"/>
      </rPr>
      <t>日，核减</t>
    </r>
    <r>
      <rPr>
        <sz val="10"/>
        <rFont val="Times New Roman"/>
        <charset val="0"/>
      </rPr>
      <t>2022</t>
    </r>
    <r>
      <rPr>
        <sz val="10"/>
        <rFont val="宋体"/>
        <charset val="0"/>
      </rPr>
      <t>年</t>
    </r>
    <r>
      <rPr>
        <sz val="10"/>
        <rFont val="Times New Roman"/>
        <charset val="0"/>
      </rPr>
      <t>1</t>
    </r>
    <r>
      <rPr>
        <sz val="10"/>
        <rFont val="宋体"/>
        <charset val="0"/>
      </rPr>
      <t>月</t>
    </r>
    <r>
      <rPr>
        <sz val="10"/>
        <rFont val="Times New Roman"/>
        <charset val="0"/>
      </rPr>
      <t>1</t>
    </r>
    <r>
      <rPr>
        <sz val="10"/>
        <rFont val="宋体"/>
        <charset val="0"/>
      </rPr>
      <t>日至</t>
    </r>
    <r>
      <rPr>
        <sz val="10"/>
        <rFont val="Times New Roman"/>
        <charset val="0"/>
      </rPr>
      <t>2022</t>
    </r>
    <r>
      <rPr>
        <sz val="10"/>
        <rFont val="宋体"/>
        <charset val="0"/>
      </rPr>
      <t>年</t>
    </r>
    <r>
      <rPr>
        <sz val="10"/>
        <rFont val="Times New Roman"/>
        <charset val="0"/>
      </rPr>
      <t>1</t>
    </r>
    <r>
      <rPr>
        <sz val="10"/>
        <rFont val="宋体"/>
        <charset val="0"/>
      </rPr>
      <t>月</t>
    </r>
    <r>
      <rPr>
        <sz val="10"/>
        <rFont val="Times New Roman"/>
        <charset val="0"/>
      </rPr>
      <t>9</t>
    </r>
    <r>
      <rPr>
        <sz val="10"/>
        <rFont val="宋体"/>
        <charset val="0"/>
      </rPr>
      <t>日利用量、抽采量</t>
    </r>
    <r>
      <rPr>
        <sz val="10"/>
        <rFont val="Times New Roman"/>
        <charset val="0"/>
      </rPr>
      <t>22.85</t>
    </r>
    <r>
      <rPr>
        <sz val="10"/>
        <rFont val="宋体"/>
        <charset val="0"/>
      </rPr>
      <t>万立方米、</t>
    </r>
    <r>
      <rPr>
        <sz val="10"/>
        <rFont val="Times New Roman"/>
        <charset val="0"/>
      </rPr>
      <t>30.62</t>
    </r>
    <r>
      <rPr>
        <sz val="10"/>
        <rFont val="宋体"/>
        <charset val="0"/>
      </rPr>
      <t>万立方米。</t>
    </r>
    <r>
      <rPr>
        <sz val="10"/>
        <rFont val="Times New Roman"/>
        <charset val="0"/>
      </rPr>
      <t>4.</t>
    </r>
    <r>
      <rPr>
        <sz val="10"/>
        <rFont val="宋体"/>
        <charset val="0"/>
      </rPr>
      <t>根据</t>
    </r>
    <r>
      <rPr>
        <sz val="10"/>
        <rFont val="Times New Roman"/>
        <charset val="0"/>
      </rPr>
      <t>2022</t>
    </r>
    <r>
      <rPr>
        <sz val="10"/>
        <rFont val="宋体"/>
        <charset val="0"/>
      </rPr>
      <t>年</t>
    </r>
    <r>
      <rPr>
        <sz val="10"/>
        <rFont val="Times New Roman"/>
        <charset val="0"/>
      </rPr>
      <t>12</t>
    </r>
    <r>
      <rPr>
        <sz val="10"/>
        <rFont val="宋体"/>
        <charset val="0"/>
      </rPr>
      <t>月份煤层气利用日报表，</t>
    </r>
    <r>
      <rPr>
        <sz val="10"/>
        <rFont val="Times New Roman"/>
        <charset val="0"/>
      </rPr>
      <t>12</t>
    </r>
    <r>
      <rPr>
        <sz val="10"/>
        <rFont val="宋体"/>
        <charset val="0"/>
      </rPr>
      <t>月份瓦斯浓度小于</t>
    </r>
    <r>
      <rPr>
        <sz val="10"/>
        <rFont val="Times New Roman"/>
        <charset val="0"/>
      </rPr>
      <t>6%</t>
    </r>
    <r>
      <rPr>
        <sz val="10"/>
        <rFont val="宋体"/>
        <charset val="0"/>
      </rPr>
      <t>及利用端流量计校检时间未覆盖</t>
    </r>
    <r>
      <rPr>
        <sz val="10"/>
        <rFont val="Times New Roman"/>
        <charset val="0"/>
      </rPr>
      <t>2022</t>
    </r>
    <r>
      <rPr>
        <sz val="10"/>
        <rFont val="宋体"/>
        <charset val="0"/>
      </rPr>
      <t>年</t>
    </r>
    <r>
      <rPr>
        <sz val="10"/>
        <rFont val="Times New Roman"/>
        <charset val="0"/>
      </rPr>
      <t>12</t>
    </r>
    <r>
      <rPr>
        <sz val="10"/>
        <rFont val="宋体"/>
        <charset val="0"/>
      </rPr>
      <t>月</t>
    </r>
    <r>
      <rPr>
        <sz val="10"/>
        <rFont val="Times New Roman"/>
        <charset val="0"/>
      </rPr>
      <t>1</t>
    </r>
    <r>
      <rPr>
        <sz val="10"/>
        <rFont val="宋体"/>
        <charset val="0"/>
      </rPr>
      <t>日至</t>
    </r>
    <r>
      <rPr>
        <sz val="10"/>
        <rFont val="Times New Roman"/>
        <charset val="0"/>
      </rPr>
      <t>2022</t>
    </r>
    <r>
      <rPr>
        <sz val="10"/>
        <rFont val="宋体"/>
        <charset val="0"/>
      </rPr>
      <t>年</t>
    </r>
    <r>
      <rPr>
        <sz val="10"/>
        <rFont val="Times New Roman"/>
        <charset val="0"/>
      </rPr>
      <t>12</t>
    </r>
    <r>
      <rPr>
        <sz val="10"/>
        <rFont val="宋体"/>
        <charset val="0"/>
      </rPr>
      <t>月</t>
    </r>
    <r>
      <rPr>
        <sz val="10"/>
        <rFont val="Times New Roman"/>
        <charset val="0"/>
      </rPr>
      <t>25</t>
    </r>
    <r>
      <rPr>
        <sz val="10"/>
        <rFont val="宋体"/>
        <charset val="0"/>
      </rPr>
      <t>日，核减</t>
    </r>
    <r>
      <rPr>
        <sz val="10"/>
        <rFont val="Times New Roman"/>
        <charset val="0"/>
      </rPr>
      <t>2022</t>
    </r>
    <r>
      <rPr>
        <sz val="10"/>
        <rFont val="宋体"/>
        <charset val="0"/>
      </rPr>
      <t>年</t>
    </r>
    <r>
      <rPr>
        <sz val="10"/>
        <rFont val="Times New Roman"/>
        <charset val="0"/>
      </rPr>
      <t>12</t>
    </r>
    <r>
      <rPr>
        <sz val="10"/>
        <rFont val="宋体"/>
        <charset val="0"/>
      </rPr>
      <t>月</t>
    </r>
    <r>
      <rPr>
        <sz val="10"/>
        <rFont val="Times New Roman"/>
        <charset val="0"/>
      </rPr>
      <t>1</t>
    </r>
    <r>
      <rPr>
        <sz val="10"/>
        <rFont val="宋体"/>
        <charset val="0"/>
      </rPr>
      <t>日至</t>
    </r>
    <r>
      <rPr>
        <sz val="10"/>
        <rFont val="Times New Roman"/>
        <charset val="0"/>
      </rPr>
      <t>2022</t>
    </r>
    <r>
      <rPr>
        <sz val="10"/>
        <rFont val="宋体"/>
        <charset val="0"/>
      </rPr>
      <t>年</t>
    </r>
    <r>
      <rPr>
        <sz val="10"/>
        <rFont val="Times New Roman"/>
        <charset val="0"/>
      </rPr>
      <t>12</t>
    </r>
    <r>
      <rPr>
        <sz val="10"/>
        <rFont val="宋体"/>
        <charset val="0"/>
      </rPr>
      <t>月</t>
    </r>
    <r>
      <rPr>
        <sz val="10"/>
        <rFont val="Times New Roman"/>
        <charset val="0"/>
      </rPr>
      <t>31</t>
    </r>
    <r>
      <rPr>
        <sz val="10"/>
        <rFont val="宋体"/>
        <charset val="0"/>
      </rPr>
      <t>日利用量、抽采量</t>
    </r>
    <r>
      <rPr>
        <sz val="10"/>
        <rFont val="Times New Roman"/>
        <charset val="0"/>
      </rPr>
      <t>0.07</t>
    </r>
    <r>
      <rPr>
        <sz val="10"/>
        <rFont val="宋体"/>
        <charset val="0"/>
      </rPr>
      <t>万立方米、</t>
    </r>
    <r>
      <rPr>
        <sz val="10"/>
        <rFont val="Times New Roman"/>
        <charset val="0"/>
      </rPr>
      <t>89.94</t>
    </r>
    <r>
      <rPr>
        <sz val="10"/>
        <rFont val="宋体"/>
        <charset val="0"/>
      </rPr>
      <t>万立方米。</t>
    </r>
  </si>
  <si>
    <t>（五）</t>
  </si>
  <si>
    <t>金海湖新区小计</t>
  </si>
  <si>
    <t>金海湖新区</t>
  </si>
  <si>
    <t>毕节金海湖新区迎峰煤业有限公司</t>
  </si>
  <si>
    <t>迎峰煤矿</t>
  </si>
  <si>
    <t>贵州兴伟兴能源投资有限公司</t>
  </si>
  <si>
    <t>大方县文阁乡兴达煤矿</t>
  </si>
  <si>
    <r>
      <rPr>
        <sz val="10"/>
        <rFont val="宋体"/>
        <charset val="134"/>
      </rPr>
      <t>核减全部利用量212.49万m³，核减原因：煤矿现场有高负压、低负压、利用端和利用端尾排等</t>
    </r>
    <r>
      <rPr>
        <sz val="10"/>
        <rFont val="Times New Roman"/>
        <charset val="134"/>
      </rPr>
      <t>4</t>
    </r>
    <r>
      <rPr>
        <sz val="10"/>
        <rFont val="宋体"/>
        <charset val="134"/>
      </rPr>
      <t>块多参数计量装置，清算书里只有利用端一块表，有效期为</t>
    </r>
    <r>
      <rPr>
        <sz val="10"/>
        <rFont val="Times New Roman"/>
        <charset val="134"/>
      </rPr>
      <t>2022</t>
    </r>
    <r>
      <rPr>
        <sz val="10"/>
        <rFont val="宋体"/>
        <charset val="134"/>
      </rPr>
      <t>年</t>
    </r>
    <r>
      <rPr>
        <sz val="10"/>
        <rFont val="Times New Roman"/>
        <charset val="134"/>
      </rPr>
      <t>12</t>
    </r>
    <r>
      <rPr>
        <sz val="10"/>
        <rFont val="宋体"/>
        <charset val="134"/>
      </rPr>
      <t>月</t>
    </r>
    <r>
      <rPr>
        <sz val="10"/>
        <rFont val="Times New Roman"/>
        <charset val="134"/>
      </rPr>
      <t>20</t>
    </r>
    <r>
      <rPr>
        <sz val="10"/>
        <rFont val="宋体"/>
        <charset val="134"/>
      </rPr>
      <t>日至</t>
    </r>
    <r>
      <rPr>
        <sz val="10"/>
        <rFont val="Times New Roman"/>
        <charset val="134"/>
      </rPr>
      <t>12</t>
    </r>
    <r>
      <rPr>
        <sz val="10"/>
        <rFont val="宋体"/>
        <charset val="134"/>
      </rPr>
      <t>月</t>
    </r>
    <r>
      <rPr>
        <sz val="10"/>
        <rFont val="Times New Roman"/>
        <charset val="134"/>
      </rPr>
      <t>31</t>
    </r>
    <r>
      <rPr>
        <sz val="10"/>
        <rFont val="宋体"/>
        <charset val="134"/>
      </rPr>
      <t>日，现场核实又不能提供使用计量装置有效期校检证书，鉴于以上情况，不予奖补清算。</t>
    </r>
  </si>
  <si>
    <t>（六）</t>
  </si>
  <si>
    <t>大方县小计</t>
  </si>
  <si>
    <t>大方县</t>
  </si>
  <si>
    <t>贵州广盛源集团矿业有限公司</t>
  </si>
  <si>
    <t>顺河煤矿</t>
  </si>
  <si>
    <t>贵州大方煤业有限公司（小屯煤矿）</t>
  </si>
  <si>
    <t>1、核减利用量9.58万m³，核减原因：企业申报利用量为3568.66万m³，调取后台数据实际利用量为3559.08万m³。
2、核减抽采量13.34万m³，核减原因：企业申报抽采量为4564.95万m³，调取后台数据实际利用量为4551.61万m³。</t>
  </si>
  <si>
    <r>
      <rPr>
        <sz val="10"/>
        <rFont val="Times New Roman"/>
        <charset val="134"/>
      </rPr>
      <t>2022</t>
    </r>
    <r>
      <rPr>
        <sz val="10"/>
        <rFont val="宋体"/>
        <charset val="134"/>
      </rPr>
      <t>年新建瓦斯发电项目</t>
    </r>
    <r>
      <rPr>
        <sz val="10"/>
        <rFont val="Times New Roman"/>
        <charset val="134"/>
      </rPr>
      <t>(</t>
    </r>
    <r>
      <rPr>
        <sz val="10"/>
        <rFont val="宋体"/>
        <charset val="134"/>
      </rPr>
      <t>二期）</t>
    </r>
  </si>
  <si>
    <r>
      <rPr>
        <sz val="10"/>
        <rFont val="Times New Roman"/>
        <charset val="134"/>
      </rPr>
      <t>2021</t>
    </r>
    <r>
      <rPr>
        <sz val="10"/>
        <rFont val="宋体"/>
        <charset val="134"/>
      </rPr>
      <t>年</t>
    </r>
    <r>
      <rPr>
        <sz val="10"/>
        <rFont val="Times New Roman"/>
        <charset val="134"/>
      </rPr>
      <t>10</t>
    </r>
    <r>
      <rPr>
        <sz val="10"/>
        <rFont val="宋体"/>
        <charset val="134"/>
      </rPr>
      <t>月</t>
    </r>
    <r>
      <rPr>
        <sz val="10"/>
        <rFont val="Times New Roman"/>
        <charset val="134"/>
      </rPr>
      <t>10</t>
    </r>
    <r>
      <rPr>
        <sz val="10"/>
        <rFont val="宋体"/>
        <charset val="134"/>
      </rPr>
      <t>日建成并投入使用试运行后一直正常运行，发电机铭牌上生产日期是</t>
    </r>
    <r>
      <rPr>
        <sz val="10"/>
        <rFont val="Times New Roman"/>
        <charset val="134"/>
      </rPr>
      <t>2021</t>
    </r>
    <r>
      <rPr>
        <sz val="10"/>
        <rFont val="宋体"/>
        <charset val="134"/>
      </rPr>
      <t>年</t>
    </r>
    <r>
      <rPr>
        <sz val="10"/>
        <rFont val="Times New Roman"/>
        <charset val="134"/>
      </rPr>
      <t>9</t>
    </r>
    <r>
      <rPr>
        <sz val="10"/>
        <rFont val="宋体"/>
        <charset val="134"/>
      </rPr>
      <t>月，与发票和签订合同时间吻合，合同金额与发票金额吻合。予以清算。</t>
    </r>
  </si>
  <si>
    <t>贵州吉顺矿业有限公司</t>
  </si>
  <si>
    <t>金岩煤矿</t>
  </si>
  <si>
    <r>
      <rPr>
        <sz val="10"/>
        <rFont val="宋体"/>
        <charset val="134"/>
      </rPr>
      <t>1、核减利用量423.74万m³，核减原因：低负压端计量装置无效时间为</t>
    </r>
    <r>
      <rPr>
        <sz val="10"/>
        <rFont val="Times New Roman"/>
        <charset val="134"/>
      </rPr>
      <t>7</t>
    </r>
    <r>
      <rPr>
        <sz val="10"/>
        <rFont val="宋体"/>
        <charset val="134"/>
      </rPr>
      <t>月</t>
    </r>
    <r>
      <rPr>
        <sz val="10"/>
        <rFont val="Times New Roman"/>
        <charset val="134"/>
      </rPr>
      <t>5</t>
    </r>
    <r>
      <rPr>
        <sz val="10"/>
        <rFont val="宋体"/>
        <charset val="134"/>
      </rPr>
      <t>日至</t>
    </r>
    <r>
      <rPr>
        <sz val="10"/>
        <rFont val="Times New Roman"/>
        <charset val="134"/>
      </rPr>
      <t>8</t>
    </r>
    <r>
      <rPr>
        <sz val="10"/>
        <rFont val="宋体"/>
        <charset val="134"/>
      </rPr>
      <t>月</t>
    </r>
    <r>
      <rPr>
        <sz val="10"/>
        <rFont val="Times New Roman"/>
        <charset val="134"/>
      </rPr>
      <t>1</t>
    </r>
    <r>
      <rPr>
        <sz val="10"/>
        <rFont val="宋体"/>
        <charset val="134"/>
      </rPr>
      <t>日，高负压端计量装置无效时间为</t>
    </r>
    <r>
      <rPr>
        <sz val="10"/>
        <rFont val="Times New Roman"/>
        <charset val="134"/>
      </rPr>
      <t>2022</t>
    </r>
    <r>
      <rPr>
        <sz val="10"/>
        <rFont val="宋体"/>
        <charset val="134"/>
      </rPr>
      <t>年元月</t>
    </r>
    <r>
      <rPr>
        <sz val="10"/>
        <rFont val="Times New Roman"/>
        <charset val="134"/>
      </rPr>
      <t>1</t>
    </r>
    <r>
      <rPr>
        <sz val="10"/>
        <rFont val="宋体"/>
        <charset val="134"/>
      </rPr>
      <t>日至</t>
    </r>
    <r>
      <rPr>
        <sz val="10"/>
        <rFont val="Times New Roman"/>
        <charset val="134"/>
      </rPr>
      <t>2022</t>
    </r>
    <r>
      <rPr>
        <sz val="10"/>
        <rFont val="宋体"/>
        <charset val="134"/>
      </rPr>
      <t>年</t>
    </r>
    <r>
      <rPr>
        <sz val="10"/>
        <rFont val="Times New Roman"/>
        <charset val="134"/>
      </rPr>
      <t>5</t>
    </r>
    <r>
      <rPr>
        <sz val="10"/>
        <rFont val="宋体"/>
        <charset val="134"/>
      </rPr>
      <t>月</t>
    </r>
    <r>
      <rPr>
        <sz val="10"/>
        <rFont val="Times New Roman"/>
        <charset val="134"/>
      </rPr>
      <t>6</t>
    </r>
    <r>
      <rPr>
        <sz val="10"/>
        <rFont val="宋体"/>
        <charset val="134"/>
      </rPr>
      <t>日，利用端无效时间</t>
    </r>
    <r>
      <rPr>
        <sz val="10"/>
        <rFont val="Times New Roman"/>
        <charset val="134"/>
      </rPr>
      <t>2022</t>
    </r>
    <r>
      <rPr>
        <sz val="10"/>
        <rFont val="宋体"/>
        <charset val="134"/>
      </rPr>
      <t>年元月</t>
    </r>
    <r>
      <rPr>
        <sz val="10"/>
        <rFont val="Times New Roman"/>
        <charset val="134"/>
      </rPr>
      <t>1</t>
    </r>
    <r>
      <rPr>
        <sz val="10"/>
        <rFont val="宋体"/>
        <charset val="134"/>
      </rPr>
      <t>日至</t>
    </r>
    <r>
      <rPr>
        <sz val="10"/>
        <rFont val="Times New Roman"/>
        <charset val="134"/>
      </rPr>
      <t>2022</t>
    </r>
    <r>
      <rPr>
        <sz val="10"/>
        <rFont val="宋体"/>
        <charset val="134"/>
      </rPr>
      <t>年</t>
    </r>
    <r>
      <rPr>
        <sz val="10"/>
        <rFont val="Times New Roman"/>
        <charset val="134"/>
      </rPr>
      <t>5</t>
    </r>
    <r>
      <rPr>
        <sz val="10"/>
        <rFont val="宋体"/>
        <charset val="134"/>
      </rPr>
      <t>月</t>
    </r>
    <r>
      <rPr>
        <sz val="10"/>
        <rFont val="Times New Roman"/>
        <charset val="134"/>
      </rPr>
      <t>31</t>
    </r>
    <r>
      <rPr>
        <sz val="10"/>
        <rFont val="宋体"/>
        <charset val="134"/>
      </rPr>
      <t>日。故煤矿核实有效时间为</t>
    </r>
    <r>
      <rPr>
        <sz val="10"/>
        <rFont val="Times New Roman"/>
        <charset val="134"/>
      </rPr>
      <t>2022</t>
    </r>
    <r>
      <rPr>
        <sz val="10"/>
        <rFont val="宋体"/>
        <charset val="134"/>
      </rPr>
      <t>年</t>
    </r>
    <r>
      <rPr>
        <sz val="10"/>
        <rFont val="Times New Roman"/>
        <charset val="134"/>
      </rPr>
      <t>6</t>
    </r>
    <r>
      <rPr>
        <sz val="10"/>
        <rFont val="宋体"/>
        <charset val="134"/>
      </rPr>
      <t>月</t>
    </r>
    <r>
      <rPr>
        <sz val="10"/>
        <rFont val="Times New Roman"/>
        <charset val="134"/>
      </rPr>
      <t>1</t>
    </r>
    <r>
      <rPr>
        <sz val="10"/>
        <rFont val="宋体"/>
        <charset val="134"/>
      </rPr>
      <t>日至</t>
    </r>
    <r>
      <rPr>
        <sz val="10"/>
        <rFont val="Times New Roman"/>
        <charset val="134"/>
      </rPr>
      <t>7</t>
    </r>
    <r>
      <rPr>
        <sz val="10"/>
        <rFont val="宋体"/>
        <charset val="134"/>
      </rPr>
      <t>月</t>
    </r>
    <r>
      <rPr>
        <sz val="10"/>
        <rFont val="Times New Roman"/>
        <charset val="134"/>
      </rPr>
      <t>6</t>
    </r>
    <r>
      <rPr>
        <sz val="10"/>
        <rFont val="宋体"/>
        <charset val="134"/>
      </rPr>
      <t>日和</t>
    </r>
    <r>
      <rPr>
        <sz val="10"/>
        <rFont val="Times New Roman"/>
        <charset val="134"/>
      </rPr>
      <t>2022</t>
    </r>
    <r>
      <rPr>
        <sz val="10"/>
        <rFont val="宋体"/>
        <charset val="134"/>
      </rPr>
      <t>年</t>
    </r>
    <r>
      <rPr>
        <sz val="10"/>
        <rFont val="Times New Roman"/>
        <charset val="134"/>
      </rPr>
      <t>8</t>
    </r>
    <r>
      <rPr>
        <sz val="10"/>
        <rFont val="宋体"/>
        <charset val="134"/>
      </rPr>
      <t>月</t>
    </r>
    <r>
      <rPr>
        <sz val="10"/>
        <rFont val="Times New Roman"/>
        <charset val="134"/>
      </rPr>
      <t>2</t>
    </r>
    <r>
      <rPr>
        <sz val="10"/>
        <rFont val="宋体"/>
        <charset val="134"/>
      </rPr>
      <t>日至</t>
    </r>
    <r>
      <rPr>
        <sz val="10"/>
        <rFont val="Times New Roman"/>
        <charset val="134"/>
      </rPr>
      <t>12</t>
    </r>
    <r>
      <rPr>
        <sz val="10"/>
        <rFont val="宋体"/>
        <charset val="134"/>
      </rPr>
      <t>月</t>
    </r>
    <r>
      <rPr>
        <sz val="10"/>
        <rFont val="Times New Roman"/>
        <charset val="134"/>
      </rPr>
      <t>31</t>
    </r>
    <r>
      <rPr>
        <sz val="10"/>
        <rFont val="宋体"/>
        <charset val="134"/>
      </rPr>
      <t>日。经核实企业申报量为</t>
    </r>
    <r>
      <rPr>
        <sz val="10"/>
        <rFont val="Times New Roman"/>
        <charset val="134"/>
      </rPr>
      <t>971.95</t>
    </r>
    <r>
      <rPr>
        <sz val="10"/>
        <rFont val="宋体"/>
        <charset val="134"/>
      </rPr>
      <t>万</t>
    </r>
    <r>
      <rPr>
        <sz val="10"/>
        <rFont val="Times New Roman"/>
        <charset val="134"/>
      </rPr>
      <t>m³</t>
    </r>
    <r>
      <rPr>
        <sz val="10"/>
        <rFont val="宋体"/>
        <charset val="134"/>
      </rPr>
      <t>，核实利用量为</t>
    </r>
    <r>
      <rPr>
        <sz val="10"/>
        <rFont val="Times New Roman"/>
        <charset val="134"/>
      </rPr>
      <t>279.16</t>
    </r>
    <r>
      <rPr>
        <sz val="10"/>
        <rFont val="宋体"/>
        <charset val="134"/>
      </rPr>
      <t>万立方。
2、核减抽采量515.05万m³，核减原因：企业申报抽采量为1297.45万m³，对应核减校检证书未闭合时间段的抽采量后最终抽采量数据为782.4万m³。</t>
    </r>
  </si>
  <si>
    <t>营兴煤矿</t>
  </si>
  <si>
    <r>
      <rPr>
        <sz val="10"/>
        <rFont val="宋体"/>
        <charset val="134"/>
      </rPr>
      <t>1、核减利用量</t>
    </r>
    <r>
      <rPr>
        <sz val="10"/>
        <rFont val="Times New Roman"/>
        <charset val="134"/>
      </rPr>
      <t>332.55</t>
    </r>
    <r>
      <rPr>
        <sz val="10"/>
        <rFont val="宋体"/>
        <charset val="134"/>
      </rPr>
      <t>万m³，核减原因：</t>
    </r>
    <r>
      <rPr>
        <sz val="10"/>
        <rFont val="Times New Roman"/>
        <charset val="134"/>
      </rPr>
      <t>5</t>
    </r>
    <r>
      <rPr>
        <sz val="10"/>
        <rFont val="宋体"/>
        <charset val="134"/>
      </rPr>
      <t>号高负压计量装置</t>
    </r>
    <r>
      <rPr>
        <sz val="10"/>
        <rFont val="Times New Roman"/>
        <charset val="134"/>
      </rPr>
      <t>2022</t>
    </r>
    <r>
      <rPr>
        <sz val="10"/>
        <rFont val="宋体"/>
        <charset val="134"/>
      </rPr>
      <t>年元月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22</t>
    </r>
    <r>
      <rPr>
        <sz val="10"/>
        <rFont val="宋体"/>
        <charset val="134"/>
      </rPr>
      <t>日没有校检证书、</t>
    </r>
    <r>
      <rPr>
        <sz val="10"/>
        <rFont val="Times New Roman"/>
        <charset val="134"/>
      </rPr>
      <t>3</t>
    </r>
    <r>
      <rPr>
        <sz val="10"/>
        <rFont val="宋体"/>
        <charset val="134"/>
      </rPr>
      <t>月</t>
    </r>
    <r>
      <rPr>
        <sz val="10"/>
        <rFont val="Times New Roman"/>
        <charset val="134"/>
      </rPr>
      <t>23</t>
    </r>
    <r>
      <rPr>
        <sz val="10"/>
        <rFont val="宋体"/>
        <charset val="134"/>
      </rPr>
      <t>日后有符合要求的效检验证书</t>
    </r>
    <r>
      <rPr>
        <sz val="10"/>
        <rFont val="Times New Roman"/>
        <charset val="134"/>
      </rPr>
      <t xml:space="preserve"> </t>
    </r>
    <r>
      <rPr>
        <sz val="10"/>
        <rFont val="宋体"/>
        <charset val="134"/>
      </rPr>
      <t>，</t>
    </r>
    <r>
      <rPr>
        <sz val="10"/>
        <rFont val="Times New Roman"/>
        <charset val="134"/>
      </rPr>
      <t>3</t>
    </r>
    <r>
      <rPr>
        <sz val="10"/>
        <rFont val="宋体"/>
        <charset val="134"/>
      </rPr>
      <t>号高负压计量装置</t>
    </r>
    <r>
      <rPr>
        <sz val="10"/>
        <rFont val="Times New Roman"/>
        <charset val="134"/>
      </rPr>
      <t>2022</t>
    </r>
    <r>
      <rPr>
        <sz val="10"/>
        <rFont val="宋体"/>
        <charset val="134"/>
      </rPr>
      <t>年1月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16</t>
    </r>
    <r>
      <rPr>
        <sz val="10"/>
        <rFont val="宋体"/>
        <charset val="134"/>
      </rPr>
      <t>日没有校检证书、</t>
    </r>
    <r>
      <rPr>
        <sz val="10"/>
        <rFont val="Times New Roman"/>
        <charset val="134"/>
      </rPr>
      <t>3</t>
    </r>
    <r>
      <rPr>
        <sz val="10"/>
        <rFont val="宋体"/>
        <charset val="134"/>
      </rPr>
      <t>月</t>
    </r>
    <r>
      <rPr>
        <sz val="10"/>
        <rFont val="Times New Roman"/>
        <charset val="134"/>
      </rPr>
      <t>17</t>
    </r>
    <r>
      <rPr>
        <sz val="10"/>
        <rFont val="宋体"/>
        <charset val="134"/>
      </rPr>
      <t>日后有符合要求的效检验证书，低负压计量装置</t>
    </r>
    <r>
      <rPr>
        <sz val="10"/>
        <rFont val="Times New Roman"/>
        <charset val="134"/>
      </rPr>
      <t>2022</t>
    </r>
    <r>
      <rPr>
        <sz val="10"/>
        <rFont val="宋体"/>
        <charset val="134"/>
      </rPr>
      <t>年元月</t>
    </r>
    <r>
      <rPr>
        <sz val="10"/>
        <rFont val="Times New Roman"/>
        <charset val="134"/>
      </rPr>
      <t>1</t>
    </r>
    <r>
      <rPr>
        <sz val="10"/>
        <rFont val="宋体"/>
        <charset val="134"/>
      </rPr>
      <t>日至</t>
    </r>
    <r>
      <rPr>
        <sz val="10"/>
        <rFont val="Times New Roman"/>
        <charset val="134"/>
      </rPr>
      <t>5</t>
    </r>
    <r>
      <rPr>
        <sz val="10"/>
        <rFont val="宋体"/>
        <charset val="134"/>
      </rPr>
      <t>月</t>
    </r>
    <r>
      <rPr>
        <sz val="10"/>
        <rFont val="Times New Roman"/>
        <charset val="134"/>
      </rPr>
      <t>6</t>
    </r>
    <r>
      <rPr>
        <sz val="10"/>
        <rFont val="宋体"/>
        <charset val="134"/>
      </rPr>
      <t>日没有校检证书、</t>
    </r>
    <r>
      <rPr>
        <sz val="10"/>
        <rFont val="Times New Roman"/>
        <charset val="134"/>
      </rPr>
      <t>5</t>
    </r>
    <r>
      <rPr>
        <sz val="10"/>
        <rFont val="宋体"/>
        <charset val="134"/>
      </rPr>
      <t>月</t>
    </r>
    <r>
      <rPr>
        <sz val="10"/>
        <rFont val="Times New Roman"/>
        <charset val="134"/>
      </rPr>
      <t>7</t>
    </r>
    <r>
      <rPr>
        <sz val="10"/>
        <rFont val="宋体"/>
        <charset val="134"/>
      </rPr>
      <t>日后有符合要求的效检验证书，利用端计量装置</t>
    </r>
    <r>
      <rPr>
        <sz val="10"/>
        <rFont val="Times New Roman"/>
        <charset val="134"/>
      </rPr>
      <t>2022</t>
    </r>
    <r>
      <rPr>
        <sz val="10"/>
        <rFont val="宋体"/>
        <charset val="134"/>
      </rPr>
      <t>年1月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28</t>
    </r>
    <r>
      <rPr>
        <sz val="10"/>
        <rFont val="宋体"/>
        <charset val="134"/>
      </rPr>
      <t>日没有校检证书、</t>
    </r>
    <r>
      <rPr>
        <sz val="10"/>
        <rFont val="Times New Roman"/>
        <charset val="134"/>
      </rPr>
      <t>3</t>
    </r>
    <r>
      <rPr>
        <sz val="10"/>
        <rFont val="宋体"/>
        <charset val="134"/>
      </rPr>
      <t>月</t>
    </r>
    <r>
      <rPr>
        <sz val="10"/>
        <rFont val="Times New Roman"/>
        <charset val="134"/>
      </rPr>
      <t>29</t>
    </r>
    <r>
      <rPr>
        <sz val="10"/>
        <rFont val="宋体"/>
        <charset val="134"/>
      </rPr>
      <t>日后有符合要求的效检验证书，根据以上情况，核减日期为</t>
    </r>
    <r>
      <rPr>
        <sz val="10"/>
        <rFont val="Times New Roman"/>
        <charset val="134"/>
      </rPr>
      <t>5</t>
    </r>
    <r>
      <rPr>
        <sz val="10"/>
        <rFont val="宋体"/>
        <charset val="134"/>
      </rPr>
      <t>月</t>
    </r>
    <r>
      <rPr>
        <sz val="10"/>
        <rFont val="Times New Roman"/>
        <charset val="134"/>
      </rPr>
      <t>7</t>
    </r>
    <r>
      <rPr>
        <sz val="10"/>
        <rFont val="宋体"/>
        <charset val="134"/>
      </rPr>
      <t>日至</t>
    </r>
    <r>
      <rPr>
        <sz val="10"/>
        <rFont val="Times New Roman"/>
        <charset val="134"/>
      </rPr>
      <t>12</t>
    </r>
    <r>
      <rPr>
        <sz val="10"/>
        <rFont val="宋体"/>
        <charset val="134"/>
      </rPr>
      <t>月</t>
    </r>
    <r>
      <rPr>
        <sz val="10"/>
        <rFont val="Times New Roman"/>
        <charset val="134"/>
      </rPr>
      <t>31</t>
    </r>
    <r>
      <rPr>
        <sz val="10"/>
        <rFont val="宋体"/>
        <charset val="134"/>
      </rPr>
      <t>日；经核实，企业申报煤层气利用量为902.07万</t>
    </r>
    <r>
      <rPr>
        <sz val="10"/>
        <rFont val="Times New Roman"/>
        <charset val="134"/>
      </rPr>
      <t>m³</t>
    </r>
    <r>
      <rPr>
        <sz val="10"/>
        <rFont val="宋体"/>
        <charset val="134"/>
      </rPr>
      <t>，核减量煤层利用量332.55万</t>
    </r>
    <r>
      <rPr>
        <sz val="10"/>
        <rFont val="Times New Roman"/>
        <charset val="134"/>
      </rPr>
      <t>m³</t>
    </r>
    <r>
      <rPr>
        <sz val="10"/>
        <rFont val="宋体"/>
        <charset val="134"/>
      </rPr>
      <t>，实际利用量为569.52万m³。
2、核减抽采量478.63万m³，核减原因：核减原因：企业申报抽采量为1332.55万m³，对应核减校检证书未闭合时间段的抽采量后最终抽采量数据为853.92万m³。</t>
    </r>
  </si>
  <si>
    <t>大方绿塘煤矿有限责任公司</t>
  </si>
  <si>
    <r>
      <rPr>
        <sz val="10"/>
        <rFont val="宋体"/>
        <charset val="134"/>
      </rPr>
      <t>贵州朗月矿业投资</t>
    </r>
    <r>
      <rPr>
        <sz val="10"/>
        <rFont val="Times New Roman"/>
        <charset val="134"/>
      </rPr>
      <t xml:space="preserve">
</t>
    </r>
    <r>
      <rPr>
        <sz val="10"/>
        <rFont val="宋体"/>
        <charset val="134"/>
      </rPr>
      <t>有限公司</t>
    </r>
  </si>
  <si>
    <t>新果煤矿</t>
  </si>
  <si>
    <t>贵州新发九鼎煤业有限公司</t>
  </si>
  <si>
    <t>新发煤矿</t>
  </si>
  <si>
    <t>大方县阳箐煤业有限责任公司</t>
  </si>
  <si>
    <t>阳箐煤矿</t>
  </si>
  <si>
    <t>贵州大方县大营煤业有限公司</t>
  </si>
  <si>
    <t>大营煤矿</t>
  </si>
  <si>
    <t>企业未提供发电机组的采购合同与发票，不予奖补。</t>
  </si>
  <si>
    <r>
      <rPr>
        <sz val="10"/>
        <rFont val="宋体"/>
        <charset val="134"/>
      </rPr>
      <t>核减利用量</t>
    </r>
    <r>
      <rPr>
        <sz val="10"/>
        <rFont val="Times New Roman"/>
        <charset val="0"/>
      </rPr>
      <t>6.08</t>
    </r>
    <r>
      <rPr>
        <sz val="10"/>
        <rFont val="宋体"/>
        <charset val="134"/>
      </rPr>
      <t>万</t>
    </r>
    <r>
      <rPr>
        <sz val="10"/>
        <rFont val="Times New Roman"/>
        <charset val="0"/>
      </rPr>
      <t>m³</t>
    </r>
    <r>
      <rPr>
        <sz val="10"/>
        <rFont val="宋体"/>
        <charset val="134"/>
      </rPr>
      <t>，核减原因：企业自报利用量</t>
    </r>
    <r>
      <rPr>
        <sz val="10"/>
        <rFont val="Times New Roman"/>
        <charset val="0"/>
      </rPr>
      <t>543.84</t>
    </r>
    <r>
      <rPr>
        <sz val="10"/>
        <rFont val="宋体"/>
        <charset val="134"/>
      </rPr>
      <t>万</t>
    </r>
    <r>
      <rPr>
        <sz val="10"/>
        <rFont val="Times New Roman"/>
        <charset val="0"/>
      </rPr>
      <t>m³</t>
    </r>
    <r>
      <rPr>
        <sz val="10"/>
        <rFont val="宋体"/>
        <charset val="134"/>
      </rPr>
      <t>，查后台数据，利用量为</t>
    </r>
    <r>
      <rPr>
        <sz val="10"/>
        <rFont val="Times New Roman"/>
        <charset val="0"/>
      </rPr>
      <t>537.76</t>
    </r>
    <r>
      <rPr>
        <sz val="10"/>
        <rFont val="宋体"/>
        <charset val="134"/>
      </rPr>
      <t>万</t>
    </r>
    <r>
      <rPr>
        <sz val="10"/>
        <rFont val="Times New Roman"/>
        <charset val="0"/>
      </rPr>
      <t>m³</t>
    </r>
    <r>
      <rPr>
        <sz val="10"/>
        <rFont val="宋体"/>
        <charset val="134"/>
      </rPr>
      <t>。</t>
    </r>
  </si>
  <si>
    <t>大方县安乐乡安益煤矿</t>
  </si>
  <si>
    <t>核减煤层气利用量1007.3万m³，核减原因：企业自报利用量1364.27万m³，经过资料核实高低负压、利用端计量装置在2022年1月1日至5月28日无符合要求的计量装置校检证书，核减该段时间内利用量1007.3万m³，核减后利用量为356.97万m³。
利用率未达到奖补标准。</t>
  </si>
  <si>
    <t>（七）</t>
  </si>
  <si>
    <t>百管委小计</t>
  </si>
  <si>
    <t>百管委</t>
  </si>
  <si>
    <t>贵州豫能投资有限公司</t>
  </si>
  <si>
    <t>黔西金坡煤业有限责任公司（黔金煤矿）</t>
  </si>
  <si>
    <t>贵州林东矿业集团有限责任公司</t>
  </si>
  <si>
    <t>红林煤矿</t>
  </si>
  <si>
    <t>二、六盘水市合计</t>
  </si>
  <si>
    <t>钟山区小计</t>
  </si>
  <si>
    <t>六盘水市</t>
  </si>
  <si>
    <t>钟山区</t>
  </si>
  <si>
    <t>大湾煤矿</t>
  </si>
  <si>
    <t>1、核减煤层气利用量2.89万m³，核减原因：矿方原申请清算利用量4329.5万m³，通过对系统后台数据调取核查，本次清算复核的利用量为4326.61万m³。
2、核减煤层气抽采量3.49万m³，核减原因：矿方原申请清算利用量4933.6万m³，通过对系统后台数据调取核查，本次清算复核的抽采量为4930.11万m³。</t>
  </si>
  <si>
    <t>汪家寨煤矿</t>
  </si>
  <si>
    <t>抽采量核增55.07万m3，核增原因：通过调取后台数据发现系统显示数据为4086.73万m3。</t>
  </si>
  <si>
    <t>那罗寨煤矿</t>
  </si>
  <si>
    <t>1、核减煤层气利用量5.01万m³，核减原因：矿方原申请清算利用量1161.38万m³，通过对系统后台数据调取核查，本次清算复核的利用量为1156.37万m³。
2、核减煤层气抽采量377.13万m³，矿方原申请清算抽采量2630.48万m³，本次清算复核的抽采量为2253.35万m³，核减原因为煤矿申报材料计算错误。</t>
  </si>
  <si>
    <t>大河边煤矿</t>
  </si>
  <si>
    <t>1、核减煤层气利用1.85万m³，核减原因：矿方原申请清算利用量623.54万m³，通过对系统后台数据调取核查，本次清算复核的利用量为621.69万m³。
2、核减抽采量10.64万m³，核减原因：矿方原申请抽采量为969.34万m³，通过对系统后台数据调取核查，本次清算复核的抽采量为958.7万m³。</t>
  </si>
  <si>
    <t>六盘水能源投资开发公司</t>
  </si>
  <si>
    <t>六盘水能源投资开发公司（钟山区瓦斯综合治理勘探工程）</t>
  </si>
  <si>
    <t>六枝特区小计</t>
  </si>
  <si>
    <t>六枝特区</t>
  </si>
  <si>
    <t>六枝特区煤层气投资开发有限公司</t>
  </si>
  <si>
    <r>
      <rPr>
        <sz val="10"/>
        <rFont val="宋体"/>
        <charset val="134"/>
      </rPr>
      <t>核减煤层气利用量</t>
    </r>
    <r>
      <rPr>
        <sz val="10"/>
        <rFont val="Times New Roman"/>
        <charset val="0"/>
      </rPr>
      <t>11.97</t>
    </r>
    <r>
      <rPr>
        <sz val="10"/>
        <rFont val="宋体"/>
        <charset val="134"/>
      </rPr>
      <t>万</t>
    </r>
    <r>
      <rPr>
        <sz val="10"/>
        <rFont val="Times New Roman"/>
        <charset val="0"/>
      </rPr>
      <t>m³</t>
    </r>
    <r>
      <rPr>
        <sz val="10"/>
        <rFont val="宋体"/>
        <charset val="134"/>
      </rPr>
      <t>，核减原因：企业</t>
    </r>
    <r>
      <rPr>
        <sz val="10"/>
        <rFont val="Times New Roman"/>
        <charset val="0"/>
      </rPr>
      <t>2022</t>
    </r>
    <r>
      <rPr>
        <sz val="10"/>
        <rFont val="宋体"/>
        <charset val="134"/>
      </rPr>
      <t>年度申报煤层气利用量为</t>
    </r>
    <r>
      <rPr>
        <sz val="10"/>
        <rFont val="Times New Roman"/>
        <charset val="0"/>
      </rPr>
      <t>124.98</t>
    </r>
    <r>
      <rPr>
        <sz val="10"/>
        <rFont val="宋体"/>
        <charset val="134"/>
      </rPr>
      <t>万</t>
    </r>
    <r>
      <rPr>
        <sz val="10"/>
        <rFont val="Times New Roman"/>
        <charset val="0"/>
      </rPr>
      <t>m³</t>
    </r>
    <r>
      <rPr>
        <sz val="10"/>
        <rFont val="宋体"/>
        <charset val="134"/>
      </rPr>
      <t>，经现场核实年初、年末利用端气体涡轮流量计读数，核定利用量为</t>
    </r>
    <r>
      <rPr>
        <sz val="10"/>
        <rFont val="Times New Roman"/>
        <charset val="0"/>
      </rPr>
      <t>113.01</t>
    </r>
    <r>
      <rPr>
        <sz val="10"/>
        <rFont val="宋体"/>
        <charset val="134"/>
      </rPr>
      <t>万</t>
    </r>
    <r>
      <rPr>
        <sz val="10"/>
        <rFont val="Times New Roman"/>
        <charset val="0"/>
      </rPr>
      <t>m³</t>
    </r>
    <r>
      <rPr>
        <sz val="10"/>
        <rFont val="宋体"/>
        <charset val="134"/>
      </rPr>
      <t>。</t>
    </r>
  </si>
  <si>
    <t>路鑫喜义工矿股份有限公司</t>
  </si>
  <si>
    <t>中渝煤矿</t>
  </si>
  <si>
    <t>贵州路鑫喜义工矿股份有限公司</t>
  </si>
  <si>
    <t>宏顺发煤矿</t>
  </si>
  <si>
    <t>兴旺煤矿</t>
  </si>
  <si>
    <t>六家坝煤矿</t>
  </si>
  <si>
    <t>吉利百矿集团有限公司</t>
  </si>
  <si>
    <t>六龙煤业</t>
  </si>
  <si>
    <t>贵州美升能源集团有限公司</t>
  </si>
  <si>
    <t>竹林煤矿</t>
  </si>
  <si>
    <t>贵州贵能黑拉嘎煤业有限公司</t>
  </si>
  <si>
    <t>盘州市小计</t>
  </si>
  <si>
    <t>盘州市</t>
  </si>
  <si>
    <t>盘州市打牛厂煤业有限公司（贵州中纸投资有限公司）</t>
  </si>
  <si>
    <t>打牛厂煤矿</t>
  </si>
  <si>
    <r>
      <rPr>
        <sz val="10"/>
        <rFont val="宋体"/>
        <charset val="134"/>
      </rPr>
      <t>核增煤层气利用量</t>
    </r>
    <r>
      <rPr>
        <sz val="10"/>
        <rFont val="Times New Roman"/>
        <charset val="0"/>
      </rPr>
      <t>1.97</t>
    </r>
    <r>
      <rPr>
        <sz val="10"/>
        <rFont val="宋体"/>
        <charset val="134"/>
      </rPr>
      <t>万</t>
    </r>
    <r>
      <rPr>
        <sz val="10"/>
        <rFont val="Times New Roman"/>
        <charset val="0"/>
      </rPr>
      <t>m³</t>
    </r>
    <r>
      <rPr>
        <sz val="10"/>
        <rFont val="宋体"/>
        <charset val="134"/>
      </rPr>
      <t>，核增原因：企业自报利用量</t>
    </r>
    <r>
      <rPr>
        <sz val="10"/>
        <rFont val="Times New Roman"/>
        <charset val="0"/>
      </rPr>
      <t>1685</t>
    </r>
    <r>
      <rPr>
        <sz val="10"/>
        <rFont val="宋体"/>
        <charset val="134"/>
      </rPr>
      <t>万</t>
    </r>
    <r>
      <rPr>
        <sz val="10"/>
        <rFont val="Times New Roman"/>
        <charset val="0"/>
      </rPr>
      <t>m³</t>
    </r>
    <r>
      <rPr>
        <sz val="10"/>
        <rFont val="宋体"/>
        <charset val="134"/>
      </rPr>
      <t>，查后台数据为</t>
    </r>
    <r>
      <rPr>
        <sz val="10"/>
        <rFont val="Times New Roman"/>
        <charset val="0"/>
      </rPr>
      <t>1686.97</t>
    </r>
    <r>
      <rPr>
        <sz val="10"/>
        <rFont val="宋体"/>
        <charset val="134"/>
      </rPr>
      <t>万</t>
    </r>
    <r>
      <rPr>
        <sz val="10"/>
        <rFont val="Times New Roman"/>
        <charset val="0"/>
      </rPr>
      <t>m³</t>
    </r>
    <r>
      <rPr>
        <sz val="10"/>
        <rFont val="宋体"/>
        <charset val="134"/>
      </rPr>
      <t>，核增利用量</t>
    </r>
    <r>
      <rPr>
        <sz val="10"/>
        <rFont val="Times New Roman"/>
        <charset val="0"/>
      </rPr>
      <t>1.97</t>
    </r>
    <r>
      <rPr>
        <sz val="10"/>
        <rFont val="宋体"/>
        <charset val="134"/>
      </rPr>
      <t>万</t>
    </r>
    <r>
      <rPr>
        <sz val="10"/>
        <rFont val="Times New Roman"/>
        <charset val="0"/>
      </rPr>
      <t>m³</t>
    </r>
    <r>
      <rPr>
        <sz val="10"/>
        <rFont val="宋体"/>
        <charset val="134"/>
      </rPr>
      <t>。</t>
    </r>
  </si>
  <si>
    <t>贵州吉龙投资有限公司</t>
  </si>
  <si>
    <t>荣祥煤矿</t>
  </si>
  <si>
    <r>
      <rPr>
        <sz val="10"/>
        <rFont val="Times New Roman"/>
        <charset val="0"/>
      </rPr>
      <t>1.</t>
    </r>
    <r>
      <rPr>
        <sz val="10"/>
        <rFont val="宋体"/>
        <charset val="0"/>
      </rPr>
      <t>核减全部利用量</t>
    </r>
    <r>
      <rPr>
        <sz val="10"/>
        <rFont val="Times New Roman"/>
        <charset val="0"/>
      </rPr>
      <t>75.8</t>
    </r>
    <r>
      <rPr>
        <sz val="10"/>
        <rFont val="宋体"/>
        <charset val="0"/>
      </rPr>
      <t>万</t>
    </r>
    <r>
      <rPr>
        <sz val="10"/>
        <rFont val="Times New Roman"/>
        <charset val="0"/>
      </rPr>
      <t>m³</t>
    </r>
    <r>
      <rPr>
        <sz val="10"/>
        <rFont val="宋体"/>
        <charset val="0"/>
      </rPr>
      <t>，核减原因：企业无法提供计量装置及甲烷传感器计量证书。</t>
    </r>
    <r>
      <rPr>
        <sz val="10"/>
        <rFont val="Times New Roman"/>
        <charset val="0"/>
      </rPr>
      <t xml:space="preserve">
2.</t>
    </r>
    <r>
      <rPr>
        <sz val="10"/>
        <rFont val="宋体"/>
        <charset val="0"/>
      </rPr>
      <t>抽采量核增</t>
    </r>
    <r>
      <rPr>
        <sz val="10"/>
        <rFont val="Times New Roman"/>
        <charset val="0"/>
      </rPr>
      <t>78.17</t>
    </r>
    <r>
      <rPr>
        <sz val="10"/>
        <rFont val="宋体"/>
        <charset val="0"/>
      </rPr>
      <t>万</t>
    </r>
    <r>
      <rPr>
        <sz val="10"/>
        <rFont val="Times New Roman"/>
        <charset val="0"/>
      </rPr>
      <t>m³</t>
    </r>
    <r>
      <rPr>
        <sz val="10"/>
        <rFont val="宋体"/>
        <charset val="0"/>
      </rPr>
      <t>，核增原因：企业自报抽采量</t>
    </r>
    <r>
      <rPr>
        <sz val="10"/>
        <rFont val="Times New Roman"/>
        <charset val="0"/>
      </rPr>
      <t>101.5</t>
    </r>
    <r>
      <rPr>
        <sz val="10"/>
        <rFont val="宋体"/>
        <charset val="0"/>
      </rPr>
      <t>万</t>
    </r>
    <r>
      <rPr>
        <sz val="10"/>
        <rFont val="Times New Roman"/>
        <charset val="0"/>
      </rPr>
      <t>m³</t>
    </r>
    <r>
      <rPr>
        <sz val="10"/>
        <rFont val="宋体"/>
        <charset val="0"/>
      </rPr>
      <t>，查后台数据为</t>
    </r>
    <r>
      <rPr>
        <sz val="10"/>
        <rFont val="Times New Roman"/>
        <charset val="0"/>
      </rPr>
      <t>179.67</t>
    </r>
    <r>
      <rPr>
        <sz val="10"/>
        <rFont val="宋体"/>
        <charset val="0"/>
      </rPr>
      <t>万</t>
    </r>
    <r>
      <rPr>
        <sz val="10"/>
        <rFont val="Times New Roman"/>
        <charset val="0"/>
      </rPr>
      <t>m³</t>
    </r>
    <r>
      <rPr>
        <sz val="10"/>
        <rFont val="宋体"/>
        <charset val="0"/>
      </rPr>
      <t>。</t>
    </r>
  </si>
  <si>
    <t>贵州紫森源集团投资有限公司</t>
  </si>
  <si>
    <t>仲恒煤矿</t>
  </si>
  <si>
    <r>
      <rPr>
        <sz val="10"/>
        <rFont val="宋体"/>
        <charset val="134"/>
      </rPr>
      <t>抽采量核增</t>
    </r>
    <r>
      <rPr>
        <sz val="10"/>
        <rFont val="Times New Roman"/>
        <charset val="134"/>
      </rPr>
      <t>22.94</t>
    </r>
    <r>
      <rPr>
        <sz val="10"/>
        <rFont val="宋体"/>
        <charset val="134"/>
      </rPr>
      <t>万立方米，核增原因：煤矿申报数据1514.12万m³，未包含二采区低负压抽采数据，现场复核增加二采区低负压抽采量。</t>
    </r>
  </si>
  <si>
    <t>六盘水恒鼎实业有限公司</t>
  </si>
  <si>
    <t>淤泥乡金河煤矿</t>
  </si>
  <si>
    <t>大河煤矿</t>
  </si>
  <si>
    <r>
      <rPr>
        <sz val="10"/>
        <rFont val="宋体"/>
        <charset val="134"/>
      </rPr>
      <t>1、抽采量核减</t>
    </r>
    <r>
      <rPr>
        <sz val="10"/>
        <rFont val="Times New Roman"/>
        <charset val="134"/>
      </rPr>
      <t>35.7</t>
    </r>
    <r>
      <rPr>
        <sz val="10"/>
        <rFont val="宋体"/>
        <charset val="134"/>
      </rPr>
      <t>万m³，核减原因：企业申报抽采量为708.73万m³，该矿</t>
    </r>
    <r>
      <rPr>
        <sz val="10"/>
        <rFont val="Times New Roman"/>
        <charset val="134"/>
      </rPr>
      <t>3</t>
    </r>
    <r>
      <rPr>
        <sz val="10"/>
        <rFont val="宋体"/>
        <charset val="134"/>
      </rPr>
      <t>、</t>
    </r>
    <r>
      <rPr>
        <sz val="10"/>
        <rFont val="Times New Roman"/>
        <charset val="134"/>
      </rPr>
      <t>4</t>
    </r>
    <r>
      <rPr>
        <sz val="10"/>
        <rFont val="宋体"/>
        <charset val="134"/>
      </rPr>
      <t>、</t>
    </r>
    <r>
      <rPr>
        <sz val="10"/>
        <rFont val="Times New Roman"/>
        <charset val="134"/>
      </rPr>
      <t>5</t>
    </r>
    <r>
      <rPr>
        <sz val="10"/>
        <rFont val="宋体"/>
        <charset val="134"/>
      </rPr>
      <t>月，系统显示利用量为</t>
    </r>
    <r>
      <rPr>
        <sz val="10"/>
        <rFont val="Times New Roman"/>
        <charset val="134"/>
      </rPr>
      <t>0</t>
    </r>
    <r>
      <rPr>
        <sz val="10"/>
        <rFont val="宋体"/>
        <charset val="134"/>
      </rPr>
      <t>，甲烷计量装置检验证书有效期未覆盖</t>
    </r>
    <r>
      <rPr>
        <sz val="10"/>
        <rFont val="Times New Roman"/>
        <charset val="134"/>
      </rPr>
      <t>12</t>
    </r>
    <r>
      <rPr>
        <sz val="10"/>
        <rFont val="宋体"/>
        <charset val="134"/>
      </rPr>
      <t>月</t>
    </r>
    <r>
      <rPr>
        <sz val="10"/>
        <rFont val="Times New Roman"/>
        <charset val="134"/>
      </rPr>
      <t>23</t>
    </r>
    <r>
      <rPr>
        <sz val="10"/>
        <rFont val="宋体"/>
        <charset val="134"/>
      </rPr>
      <t>日至</t>
    </r>
    <r>
      <rPr>
        <sz val="10"/>
        <rFont val="Times New Roman"/>
        <charset val="134"/>
      </rPr>
      <t>12</t>
    </r>
    <r>
      <rPr>
        <sz val="10"/>
        <rFont val="宋体"/>
        <charset val="134"/>
      </rPr>
      <t>月</t>
    </r>
    <r>
      <rPr>
        <sz val="10"/>
        <rFont val="Times New Roman"/>
        <charset val="134"/>
      </rPr>
      <t>31</t>
    </r>
    <r>
      <rPr>
        <sz val="10"/>
        <rFont val="宋体"/>
        <charset val="134"/>
      </rPr>
      <t>日，因此对应核减抽采量，经计算核减后抽采量为673.03万m³。</t>
    </r>
    <r>
      <rPr>
        <sz val="10"/>
        <rFont val="Times New Roman"/>
        <charset val="134"/>
      </rPr>
      <t xml:space="preserve"> 
2</t>
    </r>
    <r>
      <rPr>
        <sz val="10"/>
        <rFont val="宋体"/>
        <charset val="134"/>
      </rPr>
      <t>、核增利用量12.23万m³，核增原因：①企业自报利用量368.45万m³，查后台数据为391.01万m³，核增22.56万m³；②甲烷计量装置检验证书有效期未覆盖12月23日至12月31日，核减利用量10.33万m³。</t>
    </r>
  </si>
  <si>
    <t>盘州市煤炭开发总公司</t>
  </si>
  <si>
    <t>松河东井</t>
  </si>
  <si>
    <t>贵州湾田煤业集团有限公司</t>
  </si>
  <si>
    <t>湾田煤矿</t>
  </si>
  <si>
    <r>
      <rPr>
        <sz val="10"/>
        <rFont val="宋体"/>
        <charset val="134"/>
      </rPr>
      <t>核减全部利用量</t>
    </r>
    <r>
      <rPr>
        <sz val="10"/>
        <rFont val="Times New Roman"/>
        <charset val="0"/>
      </rPr>
      <t>203.29</t>
    </r>
    <r>
      <rPr>
        <sz val="10"/>
        <rFont val="宋体"/>
        <charset val="134"/>
      </rPr>
      <t>万</t>
    </r>
    <r>
      <rPr>
        <sz val="10"/>
        <rFont val="Times New Roman"/>
        <charset val="0"/>
      </rPr>
      <t>m³</t>
    </r>
    <r>
      <rPr>
        <sz val="10"/>
        <rFont val="宋体"/>
        <charset val="134"/>
      </rPr>
      <t>，核减原因：抽采、利用计量装置（甲烷传感器）未提供校检报告，不能对瓦斯抽采量、利用量计量数据准确性佐证，不予清算。</t>
    </r>
  </si>
  <si>
    <t>贵州邦达能源开发有限公司</t>
  </si>
  <si>
    <t>东李煤矿</t>
  </si>
  <si>
    <r>
      <rPr>
        <sz val="10"/>
        <rFont val="宋体"/>
        <charset val="134"/>
      </rPr>
      <t>1、利用量核增</t>
    </r>
    <r>
      <rPr>
        <sz val="10"/>
        <rFont val="Times New Roman"/>
        <charset val="134"/>
      </rPr>
      <t>0.03</t>
    </r>
    <r>
      <rPr>
        <sz val="10"/>
        <rFont val="宋体"/>
        <charset val="134"/>
      </rPr>
      <t>万</t>
    </r>
    <r>
      <rPr>
        <sz val="10"/>
        <rFont val="Times New Roman"/>
        <charset val="134"/>
      </rPr>
      <t>m³</t>
    </r>
    <r>
      <rPr>
        <sz val="10"/>
        <rFont val="宋体"/>
        <charset val="134"/>
      </rPr>
      <t>，核增原因：企业自报利用量</t>
    </r>
    <r>
      <rPr>
        <sz val="10"/>
        <rFont val="Times New Roman"/>
        <charset val="134"/>
      </rPr>
      <t>763.61</t>
    </r>
    <r>
      <rPr>
        <sz val="10"/>
        <rFont val="宋体"/>
        <charset val="134"/>
      </rPr>
      <t>万</t>
    </r>
    <r>
      <rPr>
        <sz val="10"/>
        <rFont val="Times New Roman"/>
        <charset val="134"/>
      </rPr>
      <t>m³</t>
    </r>
    <r>
      <rPr>
        <sz val="10"/>
        <rFont val="宋体"/>
        <charset val="134"/>
      </rPr>
      <t>，核查后台数据为</t>
    </r>
    <r>
      <rPr>
        <sz val="10"/>
        <rFont val="Times New Roman"/>
        <charset val="134"/>
      </rPr>
      <t>763.64</t>
    </r>
    <r>
      <rPr>
        <sz val="10"/>
        <rFont val="宋体"/>
        <charset val="134"/>
      </rPr>
      <t>万</t>
    </r>
    <r>
      <rPr>
        <sz val="10"/>
        <rFont val="Times New Roman"/>
        <charset val="134"/>
      </rPr>
      <t>m³</t>
    </r>
    <r>
      <rPr>
        <sz val="10"/>
        <rFont val="宋体"/>
        <charset val="134"/>
      </rPr>
      <t>。</t>
    </r>
    <r>
      <rPr>
        <sz val="10"/>
        <rFont val="Times New Roman"/>
        <charset val="134"/>
      </rPr>
      <t xml:space="preserve">
2</t>
    </r>
    <r>
      <rPr>
        <sz val="10"/>
        <rFont val="宋体"/>
        <charset val="134"/>
      </rPr>
      <t>、抽采量核减</t>
    </r>
    <r>
      <rPr>
        <sz val="10"/>
        <rFont val="Times New Roman"/>
        <charset val="134"/>
      </rPr>
      <t>11.16</t>
    </r>
    <r>
      <rPr>
        <sz val="10"/>
        <rFont val="宋体"/>
        <charset val="134"/>
      </rPr>
      <t>万</t>
    </r>
    <r>
      <rPr>
        <sz val="10"/>
        <rFont val="Times New Roman"/>
        <charset val="134"/>
      </rPr>
      <t>m³</t>
    </r>
    <r>
      <rPr>
        <sz val="10"/>
        <rFont val="宋体"/>
        <charset val="134"/>
      </rPr>
      <t>，企业自报抽采量</t>
    </r>
    <r>
      <rPr>
        <sz val="10"/>
        <rFont val="Times New Roman"/>
        <charset val="134"/>
      </rPr>
      <t>1119.09</t>
    </r>
    <r>
      <rPr>
        <sz val="10"/>
        <rFont val="宋体"/>
        <charset val="134"/>
      </rPr>
      <t>万</t>
    </r>
    <r>
      <rPr>
        <sz val="10"/>
        <rFont val="Times New Roman"/>
        <charset val="134"/>
      </rPr>
      <t>m³</t>
    </r>
    <r>
      <rPr>
        <sz val="10"/>
        <rFont val="宋体"/>
        <charset val="134"/>
      </rPr>
      <t>，核查后台数据为</t>
    </r>
    <r>
      <rPr>
        <sz val="10"/>
        <rFont val="Times New Roman"/>
        <charset val="134"/>
      </rPr>
      <t>1107.93</t>
    </r>
    <r>
      <rPr>
        <sz val="10"/>
        <rFont val="宋体"/>
        <charset val="134"/>
      </rPr>
      <t>万</t>
    </r>
    <r>
      <rPr>
        <sz val="10"/>
        <rFont val="Times New Roman"/>
        <charset val="134"/>
      </rPr>
      <t>m³</t>
    </r>
    <r>
      <rPr>
        <sz val="10"/>
        <rFont val="宋体"/>
        <charset val="134"/>
      </rPr>
      <t>。</t>
    </r>
  </si>
  <si>
    <t>贵州久泰邦达能源开发有限公司</t>
  </si>
  <si>
    <t>苞谷山煤矿</t>
  </si>
  <si>
    <r>
      <rPr>
        <sz val="10"/>
        <rFont val="Times New Roman"/>
        <charset val="0"/>
      </rPr>
      <t>1.</t>
    </r>
    <r>
      <rPr>
        <sz val="10"/>
        <rFont val="宋体"/>
        <charset val="0"/>
      </rPr>
      <t>企业申报抽采量</t>
    </r>
    <r>
      <rPr>
        <sz val="10"/>
        <rFont val="Times New Roman"/>
        <charset val="0"/>
      </rPr>
      <t>3128.87</t>
    </r>
    <r>
      <rPr>
        <sz val="10"/>
        <rFont val="宋体"/>
        <charset val="0"/>
      </rPr>
      <t>万</t>
    </r>
    <r>
      <rPr>
        <sz val="10"/>
        <rFont val="Times New Roman"/>
        <charset val="0"/>
      </rPr>
      <t>m³</t>
    </r>
    <r>
      <rPr>
        <sz val="10"/>
        <rFont val="宋体"/>
        <charset val="0"/>
      </rPr>
      <t>，利用量</t>
    </r>
    <r>
      <rPr>
        <sz val="10"/>
        <rFont val="Times New Roman"/>
        <charset val="0"/>
      </rPr>
      <t>1783.19</t>
    </r>
    <r>
      <rPr>
        <sz val="10"/>
        <rFont val="宋体"/>
        <charset val="0"/>
      </rPr>
      <t>万</t>
    </r>
    <r>
      <rPr>
        <sz val="10"/>
        <rFont val="Times New Roman"/>
        <charset val="0"/>
      </rPr>
      <t>m³</t>
    </r>
    <r>
      <rPr>
        <sz val="10"/>
        <rFont val="宋体"/>
        <charset val="0"/>
      </rPr>
      <t>，经现场复核，核定抽采量为</t>
    </r>
    <r>
      <rPr>
        <sz val="10"/>
        <rFont val="Times New Roman"/>
        <charset val="0"/>
      </rPr>
      <t>3128.87</t>
    </r>
    <r>
      <rPr>
        <sz val="10"/>
        <rFont val="宋体"/>
        <charset val="0"/>
      </rPr>
      <t>万</t>
    </r>
    <r>
      <rPr>
        <sz val="10"/>
        <rFont val="Times New Roman"/>
        <charset val="0"/>
      </rPr>
      <t>m³</t>
    </r>
    <r>
      <rPr>
        <sz val="10"/>
        <rFont val="宋体"/>
        <charset val="0"/>
      </rPr>
      <t>，利用量为</t>
    </r>
    <r>
      <rPr>
        <sz val="10"/>
        <rFont val="Times New Roman"/>
        <charset val="0"/>
      </rPr>
      <t>1783.19</t>
    </r>
    <r>
      <rPr>
        <sz val="10"/>
        <rFont val="宋体"/>
        <charset val="0"/>
      </rPr>
      <t>万</t>
    </r>
    <r>
      <rPr>
        <sz val="10"/>
        <rFont val="Times New Roman"/>
        <charset val="0"/>
      </rPr>
      <t>m³</t>
    </r>
    <r>
      <rPr>
        <sz val="10"/>
        <rFont val="宋体"/>
        <charset val="0"/>
      </rPr>
      <t>。</t>
    </r>
    <r>
      <rPr>
        <sz val="10"/>
        <rFont val="Times New Roman"/>
        <charset val="0"/>
      </rPr>
      <t xml:space="preserve">
2.</t>
    </r>
    <r>
      <rPr>
        <sz val="10"/>
        <rFont val="宋体"/>
        <charset val="0"/>
      </rPr>
      <t>根据财政部贵州监管局审核意见，核减利用量</t>
    </r>
    <r>
      <rPr>
        <sz val="10"/>
        <rFont val="Times New Roman"/>
        <charset val="0"/>
      </rPr>
      <t>17.69</t>
    </r>
    <r>
      <rPr>
        <sz val="10"/>
        <rFont val="宋体"/>
        <charset val="0"/>
      </rPr>
      <t>万</t>
    </r>
    <r>
      <rPr>
        <sz val="10"/>
        <rFont val="Times New Roman"/>
        <charset val="0"/>
      </rPr>
      <t>m³</t>
    </r>
    <r>
      <rPr>
        <sz val="10"/>
        <rFont val="宋体"/>
        <charset val="0"/>
      </rPr>
      <t>，核减原因：校检证书未闭合，缺</t>
    </r>
    <r>
      <rPr>
        <sz val="10"/>
        <rFont val="Times New Roman"/>
        <charset val="0"/>
      </rPr>
      <t>2022</t>
    </r>
    <r>
      <rPr>
        <sz val="10"/>
        <rFont val="宋体"/>
        <charset val="0"/>
      </rPr>
      <t>年</t>
    </r>
    <r>
      <rPr>
        <sz val="10"/>
        <rFont val="Times New Roman"/>
        <charset val="0"/>
      </rPr>
      <t>1</t>
    </r>
    <r>
      <rPr>
        <sz val="10"/>
        <rFont val="宋体"/>
        <charset val="0"/>
      </rPr>
      <t>月</t>
    </r>
    <r>
      <rPr>
        <sz val="10"/>
        <rFont val="Times New Roman"/>
        <charset val="0"/>
      </rPr>
      <t>1</t>
    </r>
    <r>
      <rPr>
        <sz val="10"/>
        <rFont val="宋体"/>
        <charset val="0"/>
      </rPr>
      <t>日至</t>
    </r>
    <r>
      <rPr>
        <sz val="10"/>
        <rFont val="Times New Roman"/>
        <charset val="0"/>
      </rPr>
      <t>1</t>
    </r>
    <r>
      <rPr>
        <sz val="10"/>
        <rFont val="宋体"/>
        <charset val="0"/>
      </rPr>
      <t>月</t>
    </r>
    <r>
      <rPr>
        <sz val="10"/>
        <rFont val="Times New Roman"/>
        <charset val="0"/>
      </rPr>
      <t>4</t>
    </r>
    <r>
      <rPr>
        <sz val="10"/>
        <rFont val="宋体"/>
        <charset val="0"/>
      </rPr>
      <t>日。</t>
    </r>
  </si>
  <si>
    <t>贵州松河东一井煤业有限责任公司</t>
  </si>
  <si>
    <t>盘州市小河边矿业有限公司</t>
  </si>
  <si>
    <r>
      <rPr>
        <sz val="10"/>
        <rFont val="Times New Roman"/>
        <charset val="0"/>
      </rPr>
      <t>1.</t>
    </r>
    <r>
      <rPr>
        <sz val="10"/>
        <rFont val="宋体"/>
        <charset val="0"/>
      </rPr>
      <t>企业自报抽采量</t>
    </r>
    <r>
      <rPr>
        <sz val="10"/>
        <rFont val="Times New Roman"/>
        <charset val="0"/>
      </rPr>
      <t>523.97</t>
    </r>
    <r>
      <rPr>
        <sz val="10"/>
        <rFont val="宋体"/>
        <charset val="0"/>
      </rPr>
      <t>万</t>
    </r>
    <r>
      <rPr>
        <sz val="10"/>
        <rFont val="Times New Roman"/>
        <charset val="0"/>
      </rPr>
      <t>m³</t>
    </r>
    <r>
      <rPr>
        <sz val="10"/>
        <rFont val="宋体"/>
        <charset val="0"/>
      </rPr>
      <t>，利用量</t>
    </r>
    <r>
      <rPr>
        <sz val="10"/>
        <rFont val="Times New Roman"/>
        <charset val="0"/>
      </rPr>
      <t>363.98</t>
    </r>
    <r>
      <rPr>
        <sz val="10"/>
        <rFont val="宋体"/>
        <charset val="0"/>
      </rPr>
      <t>万</t>
    </r>
    <r>
      <rPr>
        <sz val="10"/>
        <rFont val="Times New Roman"/>
        <charset val="0"/>
      </rPr>
      <t>m³</t>
    </r>
    <r>
      <rPr>
        <sz val="10"/>
        <rFont val="宋体"/>
        <charset val="0"/>
      </rPr>
      <t>，经现场复核，核定抽采量为</t>
    </r>
    <r>
      <rPr>
        <sz val="10"/>
        <rFont val="Times New Roman"/>
        <charset val="0"/>
      </rPr>
      <t>523.97</t>
    </r>
    <r>
      <rPr>
        <sz val="10"/>
        <rFont val="宋体"/>
        <charset val="0"/>
      </rPr>
      <t>万</t>
    </r>
    <r>
      <rPr>
        <sz val="10"/>
        <rFont val="Times New Roman"/>
        <charset val="0"/>
      </rPr>
      <t>m³</t>
    </r>
    <r>
      <rPr>
        <sz val="10"/>
        <rFont val="宋体"/>
        <charset val="0"/>
      </rPr>
      <t>，利用量为</t>
    </r>
    <r>
      <rPr>
        <sz val="10"/>
        <rFont val="Times New Roman"/>
        <charset val="0"/>
      </rPr>
      <t>363.98</t>
    </r>
    <r>
      <rPr>
        <sz val="10"/>
        <rFont val="宋体"/>
        <charset val="0"/>
      </rPr>
      <t>万</t>
    </r>
    <r>
      <rPr>
        <sz val="10"/>
        <rFont val="Times New Roman"/>
        <charset val="0"/>
      </rPr>
      <t>m³</t>
    </r>
    <r>
      <rPr>
        <sz val="10"/>
        <rFont val="宋体"/>
        <charset val="0"/>
      </rPr>
      <t>。</t>
    </r>
    <r>
      <rPr>
        <sz val="10"/>
        <rFont val="Times New Roman"/>
        <charset val="0"/>
      </rPr>
      <t xml:space="preserve">
2.</t>
    </r>
    <r>
      <rPr>
        <sz val="10"/>
        <rFont val="宋体"/>
        <charset val="0"/>
      </rPr>
      <t>根据财政部贵州监管局审核意见，核减煤层气利用量</t>
    </r>
    <r>
      <rPr>
        <sz val="10"/>
        <rFont val="Times New Roman"/>
        <charset val="0"/>
      </rPr>
      <t>4.88</t>
    </r>
    <r>
      <rPr>
        <sz val="10"/>
        <rFont val="宋体"/>
        <charset val="0"/>
      </rPr>
      <t>万</t>
    </r>
    <r>
      <rPr>
        <sz val="10"/>
        <rFont val="Times New Roman"/>
        <charset val="0"/>
      </rPr>
      <t>m³</t>
    </r>
    <r>
      <rPr>
        <sz val="10"/>
        <rFont val="宋体"/>
        <charset val="0"/>
      </rPr>
      <t>，核减原因：校检证书未闭合，缺</t>
    </r>
    <r>
      <rPr>
        <sz val="10"/>
        <rFont val="Times New Roman"/>
        <charset val="0"/>
      </rPr>
      <t>2022</t>
    </r>
    <r>
      <rPr>
        <sz val="10"/>
        <rFont val="宋体"/>
        <charset val="0"/>
      </rPr>
      <t>年</t>
    </r>
    <r>
      <rPr>
        <sz val="10"/>
        <rFont val="Times New Roman"/>
        <charset val="0"/>
      </rPr>
      <t>3</t>
    </r>
    <r>
      <rPr>
        <sz val="10"/>
        <rFont val="宋体"/>
        <charset val="0"/>
      </rPr>
      <t>月</t>
    </r>
    <r>
      <rPr>
        <sz val="10"/>
        <rFont val="Times New Roman"/>
        <charset val="0"/>
      </rPr>
      <t>10</t>
    </r>
    <r>
      <rPr>
        <sz val="10"/>
        <rFont val="宋体"/>
        <charset val="0"/>
      </rPr>
      <t>日至</t>
    </r>
    <r>
      <rPr>
        <sz val="10"/>
        <rFont val="Times New Roman"/>
        <charset val="0"/>
      </rPr>
      <t>3</t>
    </r>
    <r>
      <rPr>
        <sz val="10"/>
        <rFont val="宋体"/>
        <charset val="0"/>
      </rPr>
      <t>月</t>
    </r>
    <r>
      <rPr>
        <sz val="10"/>
        <rFont val="Times New Roman"/>
        <charset val="0"/>
      </rPr>
      <t>14</t>
    </r>
    <r>
      <rPr>
        <sz val="10"/>
        <rFont val="宋体"/>
        <charset val="0"/>
      </rPr>
      <t>日。</t>
    </r>
  </si>
  <si>
    <t>羊场煤矿</t>
  </si>
  <si>
    <r>
      <rPr>
        <sz val="10"/>
        <rFont val="宋体"/>
        <charset val="134"/>
      </rPr>
      <t>1、核减抽采量</t>
    </r>
    <r>
      <rPr>
        <sz val="10"/>
        <rFont val="Times New Roman"/>
        <charset val="134"/>
      </rPr>
      <t>578.51</t>
    </r>
    <r>
      <rPr>
        <sz val="10"/>
        <rFont val="宋体"/>
        <charset val="134"/>
      </rPr>
      <t>万立方米，经核算并与矿方核实原申报总抽采量</t>
    </r>
    <r>
      <rPr>
        <sz val="10"/>
        <rFont val="Times New Roman"/>
        <charset val="134"/>
      </rPr>
      <t>854.44</t>
    </r>
    <r>
      <rPr>
        <sz val="10"/>
        <rFont val="宋体"/>
        <charset val="134"/>
      </rPr>
      <t>万立方米数据填报为错误数据，由于利用端系统报表</t>
    </r>
    <r>
      <rPr>
        <sz val="10"/>
        <rFont val="Times New Roman"/>
        <charset val="134"/>
      </rPr>
      <t>6</t>
    </r>
    <r>
      <rPr>
        <sz val="10"/>
        <rFont val="宋体"/>
        <charset val="134"/>
      </rPr>
      <t>月份瓦斯浓度为</t>
    </r>
    <r>
      <rPr>
        <sz val="10"/>
        <rFont val="Times New Roman"/>
        <charset val="134"/>
      </rPr>
      <t>0%</t>
    </r>
    <r>
      <rPr>
        <sz val="10"/>
        <rFont val="宋体"/>
        <charset val="134"/>
      </rPr>
      <t>，核减该月份抽采量。
2、核减利用量9.73万m³，核减原因：企业自报利用量140.24万m³，由于利用端系统报表6月份瓦斯浓度为0%，核减该月份利用量9.73万m³，核减后利用量为130.51万m³。</t>
    </r>
  </si>
  <si>
    <t>谢家河沟煤矿</t>
  </si>
  <si>
    <r>
      <rPr>
        <sz val="10"/>
        <rFont val="宋体"/>
        <charset val="134"/>
      </rPr>
      <t>1、抽采量核减</t>
    </r>
    <r>
      <rPr>
        <sz val="10"/>
        <rFont val="Times New Roman"/>
        <charset val="134"/>
      </rPr>
      <t>0.05</t>
    </r>
    <r>
      <rPr>
        <sz val="10"/>
        <rFont val="宋体"/>
        <charset val="134"/>
      </rPr>
      <t>万立方米，为计算时小数保留误差；
2、核减利用量729.8万m³，核减原因：①企业自报1976.17万m³，查后台数据1763.73万m³，核减212.44万m³；②核查后台数据报表新发电机组1月至5月、9月瓦斯浓度低于7%，故不能正常发电，核减该段时间利用量319.31万m³；③多参数计量装置检验报告2022年5月5日至5月10日未闭合，甲烷计量装置检验报告2022年1月1日至1月15日、2022年7月16日至8月5日未闭合应核减相应日期利用量198.05万m³。</t>
    </r>
  </si>
  <si>
    <t>麦地煤矿</t>
  </si>
  <si>
    <r>
      <rPr>
        <sz val="10"/>
        <rFont val="宋体"/>
        <charset val="134"/>
      </rPr>
      <t>核减全部煤层气利用量</t>
    </r>
    <r>
      <rPr>
        <sz val="10"/>
        <rFont val="Times New Roman"/>
        <charset val="134"/>
      </rPr>
      <t>210.91</t>
    </r>
    <r>
      <rPr>
        <sz val="10"/>
        <rFont val="宋体"/>
        <charset val="134"/>
      </rPr>
      <t>万</t>
    </r>
    <r>
      <rPr>
        <sz val="10"/>
        <rFont val="Times New Roman"/>
        <charset val="134"/>
      </rPr>
      <t>m³</t>
    </r>
    <r>
      <rPr>
        <sz val="10"/>
        <rFont val="宋体"/>
        <charset val="134"/>
      </rPr>
      <t>，核减原因：①矿方无法提供</t>
    </r>
    <r>
      <rPr>
        <sz val="10"/>
        <rFont val="Times New Roman"/>
        <charset val="134"/>
      </rPr>
      <t>2022</t>
    </r>
    <r>
      <rPr>
        <sz val="10"/>
        <rFont val="宋体"/>
        <charset val="134"/>
      </rPr>
      <t>年</t>
    </r>
    <r>
      <rPr>
        <sz val="10"/>
        <rFont val="Times New Roman"/>
        <charset val="134"/>
      </rPr>
      <t>6</t>
    </r>
    <r>
      <rPr>
        <sz val="10"/>
        <rFont val="宋体"/>
        <charset val="134"/>
      </rPr>
      <t>月</t>
    </r>
    <r>
      <rPr>
        <sz val="10"/>
        <rFont val="Times New Roman"/>
        <charset val="134"/>
      </rPr>
      <t>6</t>
    </r>
    <r>
      <rPr>
        <sz val="10"/>
        <rFont val="宋体"/>
        <charset val="134"/>
      </rPr>
      <t>日之前多参及甲烷校验证书，且新表为</t>
    </r>
    <r>
      <rPr>
        <sz val="10"/>
        <rFont val="Times New Roman"/>
        <charset val="134"/>
      </rPr>
      <t>6</t>
    </r>
    <r>
      <rPr>
        <sz val="10"/>
        <rFont val="宋体"/>
        <charset val="134"/>
      </rPr>
      <t>月底更换安装到位，故</t>
    </r>
    <r>
      <rPr>
        <sz val="10"/>
        <rFont val="Times New Roman"/>
        <charset val="134"/>
      </rPr>
      <t>2022</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日之前的瓦斯利用量不计入清算范围，同时利用端全年无甲烷传感器校检证书；②</t>
    </r>
    <r>
      <rPr>
        <sz val="10"/>
        <rFont val="Times New Roman"/>
        <charset val="134"/>
      </rPr>
      <t>2022</t>
    </r>
    <r>
      <rPr>
        <sz val="10"/>
        <rFont val="宋体"/>
        <charset val="134"/>
      </rPr>
      <t>年</t>
    </r>
    <r>
      <rPr>
        <sz val="10"/>
        <rFont val="Times New Roman"/>
        <charset val="134"/>
      </rPr>
      <t>7</t>
    </r>
    <r>
      <rPr>
        <sz val="10"/>
        <rFont val="宋体"/>
        <charset val="134"/>
      </rPr>
      <t>月至</t>
    </r>
    <r>
      <rPr>
        <sz val="10"/>
        <rFont val="Times New Roman"/>
        <charset val="134"/>
      </rPr>
      <t>12</t>
    </r>
    <r>
      <rPr>
        <sz val="10"/>
        <rFont val="宋体"/>
        <charset val="134"/>
      </rPr>
      <t>月期间，矿方抽采端系统统计标况瓦斯纯量为66.83万</t>
    </r>
    <r>
      <rPr>
        <sz val="10"/>
        <rFont val="Times New Roman"/>
        <charset val="134"/>
      </rPr>
      <t>m³</t>
    </r>
    <r>
      <rPr>
        <sz val="10"/>
        <rFont val="宋体"/>
        <charset val="134"/>
      </rPr>
      <t>，利用端系统统计的标况纯瓦斯纯量为83.21万</t>
    </r>
    <r>
      <rPr>
        <sz val="10"/>
        <rFont val="Times New Roman"/>
        <charset val="134"/>
      </rPr>
      <t>m³</t>
    </r>
    <r>
      <rPr>
        <sz val="10"/>
        <rFont val="宋体"/>
        <charset val="134"/>
      </rPr>
      <t>，抽采量小于利用量，违背正常逻辑，利用端系统制表存在公式逻辑错误且无其他佐证，故利用端系统制表数据不能作为认定依据；③综上，对本项目不予以清算奖补支持。</t>
    </r>
  </si>
  <si>
    <t>贵州松河西井煤业有限责任公司</t>
  </si>
  <si>
    <t>松河西井煤矿</t>
  </si>
  <si>
    <r>
      <rPr>
        <sz val="10"/>
        <rFont val="宋体"/>
        <charset val="134"/>
      </rPr>
      <t>核减抽采量112.27万m³，核减原因，经核查煤矿抽采量累计总计</t>
    </r>
    <r>
      <rPr>
        <sz val="10"/>
        <rFont val="Times New Roman"/>
        <charset val="134"/>
      </rPr>
      <t>749.31</t>
    </r>
    <r>
      <rPr>
        <sz val="10"/>
        <rFont val="宋体"/>
        <charset val="134"/>
      </rPr>
      <t>万m³，其中</t>
    </r>
    <r>
      <rPr>
        <sz val="10"/>
        <rFont val="Times New Roman"/>
        <charset val="134"/>
      </rPr>
      <t>4</t>
    </r>
    <r>
      <rPr>
        <sz val="10"/>
        <rFont val="宋体"/>
        <charset val="134"/>
      </rPr>
      <t>月、</t>
    </r>
    <r>
      <rPr>
        <sz val="10"/>
        <rFont val="Times New Roman"/>
        <charset val="134"/>
      </rPr>
      <t>5</t>
    </r>
    <r>
      <rPr>
        <sz val="10"/>
        <rFont val="宋体"/>
        <charset val="134"/>
      </rPr>
      <t>月由于更换机组未进行瓦斯利用，核减</t>
    </r>
    <r>
      <rPr>
        <sz val="10"/>
        <rFont val="Times New Roman"/>
        <charset val="134"/>
      </rPr>
      <t>4</t>
    </r>
    <r>
      <rPr>
        <sz val="10"/>
        <rFont val="宋体"/>
        <charset val="134"/>
      </rPr>
      <t>、</t>
    </r>
    <r>
      <rPr>
        <sz val="10"/>
        <rFont val="Times New Roman"/>
        <charset val="134"/>
      </rPr>
      <t>5</t>
    </r>
    <r>
      <rPr>
        <sz val="10"/>
        <rFont val="宋体"/>
        <charset val="134"/>
      </rPr>
      <t>月份后实际抽采量为</t>
    </r>
    <r>
      <rPr>
        <sz val="10"/>
        <rFont val="Times New Roman"/>
        <charset val="134"/>
      </rPr>
      <t>637.04</t>
    </r>
    <r>
      <rPr>
        <sz val="10"/>
        <rFont val="宋体"/>
        <charset val="134"/>
      </rPr>
      <t>万m³；</t>
    </r>
  </si>
  <si>
    <t>土城矿</t>
  </si>
  <si>
    <r>
      <rPr>
        <sz val="10"/>
        <rFont val="Times New Roman"/>
        <charset val="0"/>
      </rPr>
      <t>1.</t>
    </r>
    <r>
      <rPr>
        <sz val="10"/>
        <rFont val="宋体"/>
        <charset val="0"/>
      </rPr>
      <t>企业申报利用量</t>
    </r>
    <r>
      <rPr>
        <sz val="10"/>
        <rFont val="Times New Roman"/>
        <charset val="0"/>
      </rPr>
      <t>5414.05</t>
    </r>
    <r>
      <rPr>
        <sz val="10"/>
        <rFont val="宋体"/>
        <charset val="0"/>
      </rPr>
      <t>万</t>
    </r>
    <r>
      <rPr>
        <sz val="10"/>
        <rFont val="Times New Roman"/>
        <charset val="0"/>
      </rPr>
      <t>m³</t>
    </r>
    <r>
      <rPr>
        <sz val="10"/>
        <rFont val="宋体"/>
        <charset val="0"/>
      </rPr>
      <t>，经现场复核，核定利用量为</t>
    </r>
    <r>
      <rPr>
        <sz val="10"/>
        <rFont val="Times New Roman"/>
        <charset val="0"/>
      </rPr>
      <t>5414.05</t>
    </r>
    <r>
      <rPr>
        <sz val="10"/>
        <rFont val="宋体"/>
        <charset val="0"/>
      </rPr>
      <t>万</t>
    </r>
    <r>
      <rPr>
        <sz val="10"/>
        <rFont val="Times New Roman"/>
        <charset val="0"/>
      </rPr>
      <t>m³</t>
    </r>
    <r>
      <rPr>
        <sz val="10"/>
        <rFont val="宋体"/>
        <charset val="0"/>
      </rPr>
      <t>。</t>
    </r>
    <r>
      <rPr>
        <sz val="10"/>
        <rFont val="Times New Roman"/>
        <charset val="0"/>
      </rPr>
      <t xml:space="preserve">
2.</t>
    </r>
    <r>
      <rPr>
        <sz val="10"/>
        <rFont val="宋体"/>
        <charset val="0"/>
      </rPr>
      <t>根据财政部贵州监管局审核意见，核减利用量</t>
    </r>
    <r>
      <rPr>
        <sz val="10"/>
        <rFont val="Times New Roman"/>
        <charset val="0"/>
      </rPr>
      <t>100.8</t>
    </r>
    <r>
      <rPr>
        <sz val="10"/>
        <rFont val="宋体"/>
        <charset val="0"/>
      </rPr>
      <t>万</t>
    </r>
    <r>
      <rPr>
        <sz val="10"/>
        <rFont val="Times New Roman"/>
        <charset val="0"/>
      </rPr>
      <t>m³</t>
    </r>
    <r>
      <rPr>
        <sz val="10"/>
        <rFont val="宋体"/>
        <charset val="0"/>
      </rPr>
      <t>，核减原因：该矿涉及</t>
    </r>
    <r>
      <rPr>
        <sz val="10"/>
        <rFont val="Times New Roman"/>
        <charset val="0"/>
      </rPr>
      <t>9</t>
    </r>
    <r>
      <rPr>
        <sz val="10"/>
        <rFont val="宋体"/>
        <charset val="0"/>
      </rPr>
      <t>个利用装置，其中</t>
    </r>
    <r>
      <rPr>
        <sz val="10"/>
        <rFont val="Times New Roman"/>
        <charset val="0"/>
      </rPr>
      <t>8</t>
    </r>
    <r>
      <rPr>
        <sz val="10"/>
        <rFont val="宋体"/>
        <charset val="0"/>
      </rPr>
      <t>月份换表记录显示超过校验证书有效期</t>
    </r>
    <r>
      <rPr>
        <sz val="10"/>
        <rFont val="Times New Roman"/>
        <charset val="0"/>
      </rPr>
      <t>6</t>
    </r>
    <r>
      <rPr>
        <sz val="10"/>
        <rFont val="宋体"/>
        <charset val="0"/>
      </rPr>
      <t>天。</t>
    </r>
  </si>
  <si>
    <t>月亮田矿</t>
  </si>
  <si>
    <t>山脚树矿</t>
  </si>
  <si>
    <t>金佳矿</t>
  </si>
  <si>
    <t>火铺矿</t>
  </si>
  <si>
    <t>松河煤矿</t>
  </si>
  <si>
    <t>响水煤矿</t>
  </si>
  <si>
    <t>贵州德佳投资有限公司</t>
  </si>
  <si>
    <t>红旗煤矿</t>
  </si>
  <si>
    <t>1、核增利用量38.49万m³，核增原因：①企业自报利用量326.80万m³，查后台数据为371.64万m³，核增44.84万m³；②矿方申报的清算材料中欠缺2022年上半年多参和2022年全年甲烷的校验证书，矿方现场提供全部多参和甲烷校验证书原件，经核查2022年3月24日—2022年3月29日期间无甲烷传感器的校检证书，核减该段时间利用量6.35万m³，综上，核增利用量38.49万m³。
2、核增抽采量130.89万m³，核增原因：企业申报抽采量为621.98万m³，煤矿填报数据计算错误，现场核查后台数据显示抽采量为752.87万m³。</t>
  </si>
  <si>
    <t>老沙田煤矿</t>
  </si>
  <si>
    <t>兴达煤矿</t>
  </si>
  <si>
    <r>
      <rPr>
        <sz val="10"/>
        <rFont val="宋体"/>
        <charset val="134"/>
      </rPr>
      <t>1、核增利用量</t>
    </r>
    <r>
      <rPr>
        <sz val="10"/>
        <rFont val="Times New Roman"/>
        <charset val="134"/>
      </rPr>
      <t>190.95</t>
    </r>
    <r>
      <rPr>
        <sz val="10"/>
        <rFont val="宋体"/>
        <charset val="134"/>
      </rPr>
      <t>万</t>
    </r>
    <r>
      <rPr>
        <sz val="10"/>
        <rFont val="Times New Roman"/>
        <charset val="134"/>
      </rPr>
      <t>m³</t>
    </r>
    <r>
      <rPr>
        <sz val="10"/>
        <rFont val="宋体"/>
        <charset val="134"/>
      </rPr>
      <t>，核增原因：①企业自报利用量</t>
    </r>
    <r>
      <rPr>
        <sz val="10"/>
        <rFont val="Times New Roman"/>
        <charset val="134"/>
      </rPr>
      <t>148.23</t>
    </r>
    <r>
      <rPr>
        <sz val="10"/>
        <rFont val="宋体"/>
        <charset val="134"/>
      </rPr>
      <t>万</t>
    </r>
    <r>
      <rPr>
        <sz val="10"/>
        <rFont val="Times New Roman"/>
        <charset val="134"/>
      </rPr>
      <t>m³</t>
    </r>
    <r>
      <rPr>
        <sz val="10"/>
        <rFont val="宋体"/>
        <charset val="134"/>
      </rPr>
      <t>，经现场调取瓦斯监控系统抽放报表核查，兴达煤矿</t>
    </r>
    <r>
      <rPr>
        <sz val="10"/>
        <rFont val="Times New Roman"/>
        <charset val="134"/>
      </rPr>
      <t>2022</t>
    </r>
    <r>
      <rPr>
        <sz val="10"/>
        <rFont val="宋体"/>
        <charset val="134"/>
      </rPr>
      <t>年</t>
    </r>
    <r>
      <rPr>
        <sz val="10"/>
        <rFont val="Times New Roman"/>
        <charset val="134"/>
      </rPr>
      <t>1</t>
    </r>
    <r>
      <rPr>
        <sz val="10"/>
        <rFont val="宋体"/>
        <charset val="134"/>
      </rPr>
      <t>月至</t>
    </r>
    <r>
      <rPr>
        <sz val="10"/>
        <rFont val="Times New Roman"/>
        <charset val="134"/>
      </rPr>
      <t>12</t>
    </r>
    <r>
      <rPr>
        <sz val="10"/>
        <rFont val="宋体"/>
        <charset val="134"/>
      </rPr>
      <t>月利用端累计标况纯量为</t>
    </r>
    <r>
      <rPr>
        <sz val="10"/>
        <rFont val="Times New Roman"/>
        <charset val="134"/>
      </rPr>
      <t>340.29</t>
    </r>
    <r>
      <rPr>
        <sz val="10"/>
        <rFont val="宋体"/>
        <charset val="134"/>
      </rPr>
      <t>万</t>
    </r>
    <r>
      <rPr>
        <sz val="10"/>
        <rFont val="Times New Roman"/>
        <charset val="134"/>
      </rPr>
      <t>m³</t>
    </r>
    <r>
      <rPr>
        <sz val="10"/>
        <rFont val="宋体"/>
        <charset val="134"/>
      </rPr>
      <t>，核增利用量</t>
    </r>
    <r>
      <rPr>
        <sz val="10"/>
        <rFont val="Times New Roman"/>
        <charset val="134"/>
      </rPr>
      <t>192.06</t>
    </r>
    <r>
      <rPr>
        <sz val="10"/>
        <rFont val="宋体"/>
        <charset val="134"/>
      </rPr>
      <t>万</t>
    </r>
    <r>
      <rPr>
        <sz val="10"/>
        <rFont val="Times New Roman"/>
        <charset val="134"/>
      </rPr>
      <t>m³</t>
    </r>
    <r>
      <rPr>
        <sz val="10"/>
        <rFont val="宋体"/>
        <charset val="134"/>
      </rPr>
      <t>；②经逐月调取利用端日报核查，在</t>
    </r>
    <r>
      <rPr>
        <sz val="10"/>
        <rFont val="Times New Roman"/>
        <charset val="134"/>
      </rPr>
      <t>9</t>
    </r>
    <r>
      <rPr>
        <sz val="10"/>
        <rFont val="宋体"/>
        <charset val="134"/>
      </rPr>
      <t>月、</t>
    </r>
    <r>
      <rPr>
        <sz val="10"/>
        <rFont val="Times New Roman"/>
        <charset val="134"/>
      </rPr>
      <t>12</t>
    </r>
    <r>
      <rPr>
        <sz val="10"/>
        <rFont val="宋体"/>
        <charset val="134"/>
      </rPr>
      <t>月中共有</t>
    </r>
    <r>
      <rPr>
        <sz val="10"/>
        <rFont val="Times New Roman"/>
        <charset val="134"/>
      </rPr>
      <t>9</t>
    </r>
    <r>
      <rPr>
        <sz val="10"/>
        <rFont val="宋体"/>
        <charset val="134"/>
      </rPr>
      <t>天的瓦斯浓度不满足发电条件，因此核减利用量</t>
    </r>
    <r>
      <rPr>
        <sz val="10"/>
        <rFont val="Times New Roman"/>
        <charset val="134"/>
      </rPr>
      <t>1.11</t>
    </r>
    <r>
      <rPr>
        <sz val="10"/>
        <rFont val="宋体"/>
        <charset val="134"/>
      </rPr>
      <t>万</t>
    </r>
    <r>
      <rPr>
        <sz val="10"/>
        <rFont val="Times New Roman"/>
        <charset val="134"/>
      </rPr>
      <t>m³</t>
    </r>
    <r>
      <rPr>
        <sz val="10"/>
        <rFont val="宋体"/>
        <charset val="134"/>
      </rPr>
      <t>；综上核增利用量</t>
    </r>
    <r>
      <rPr>
        <sz val="10"/>
        <rFont val="Times New Roman"/>
        <charset val="134"/>
      </rPr>
      <t>190.95</t>
    </r>
    <r>
      <rPr>
        <sz val="10"/>
        <rFont val="宋体"/>
        <charset val="134"/>
      </rPr>
      <t>万</t>
    </r>
    <r>
      <rPr>
        <sz val="10"/>
        <rFont val="Times New Roman"/>
        <charset val="134"/>
      </rPr>
      <t>m³</t>
    </r>
    <r>
      <rPr>
        <sz val="10"/>
        <rFont val="宋体"/>
        <charset val="134"/>
      </rPr>
      <t>。
2、核减抽采量10.32万m³，核减原因：企业申报抽采量743.43万m³，现场调取后台数据显示，煤矿全年抽采量为733.11万m³，煤矿申报数据填报有误。</t>
    </r>
  </si>
  <si>
    <t>昌兴煤矿</t>
  </si>
  <si>
    <t>核减抽采量0.01万m³，核减原因：煤矿申报抽采量为740.55万m³，现场复核时对第三位小数进行了进位为740.56万m³。</t>
  </si>
  <si>
    <t>红果煤矿</t>
  </si>
  <si>
    <t>贵州中纸投资有限公司</t>
  </si>
  <si>
    <t>中纸厂煤矿</t>
  </si>
  <si>
    <t>1、核增利用量0.31万m³，核增原因：企业自报利用量842.94万m³，查后台数据为843.25万m³，核增利用量0.31万m³。
2、核增抽采量6.39万m³，核增原因：企业自报抽采量1206.61万m³，查后台数据为1213万m³，核增抽采量6.39万m³。</t>
  </si>
  <si>
    <r>
      <rPr>
        <sz val="10"/>
        <rFont val="宋体"/>
        <charset val="134"/>
      </rPr>
      <t>贵州紫森源集团投资</t>
    </r>
    <r>
      <rPr>
        <sz val="10"/>
        <rFont val="Times New Roman"/>
        <charset val="134"/>
      </rPr>
      <t xml:space="preserve">
</t>
    </r>
    <r>
      <rPr>
        <sz val="10"/>
        <rFont val="宋体"/>
        <charset val="134"/>
      </rPr>
      <t>有限公司</t>
    </r>
  </si>
  <si>
    <t>蟒源煤矿</t>
  </si>
  <si>
    <t>大湾祥兴煤矿</t>
  </si>
  <si>
    <t>1、核减利用量39.25万m³，核减原因：企业自报利用量170.88万m³，二采区抽放瓦斯用于发电，其中4、5、6月由于浓度低于发电机组发电浓度，核减该段时间利用量39.25万m³，核减后利用量为131.63万m³。
2、核减抽采量182.57万m³，核减原因：煤矿申报抽采量为853.3万m³，由于煤矿在4、5、6月由于浓度低于发电机组发电浓度，因此对应核减该时段的抽采量。
利用率未达到奖补标准。</t>
  </si>
  <si>
    <t>贵州盘江煤层气开发利用有限责任公司</t>
  </si>
  <si>
    <t>核减利用量3.07万m³，核减原因：企业自报利用量22.57万m³，煤层气生产现场负责人提供的计量装置监控后台报表显示，2022年全年利用量为19.5万m³。清算材料中显示与燃气公司结算发票显示22.57万m³，本次按照计量系统后台数据为准，所以对其核减。</t>
  </si>
  <si>
    <t>水城县小计</t>
  </si>
  <si>
    <t>水城县</t>
  </si>
  <si>
    <t>六枝工矿（集团）有限责任公司</t>
  </si>
  <si>
    <t>六盘水化乐煤业有限公司</t>
  </si>
  <si>
    <t>贵州中铝恒泰合矿业有限公司</t>
  </si>
  <si>
    <t>老地沟煤矿</t>
  </si>
  <si>
    <t>核减利用量418.46万m³，核减原因：①
企业申报利用量为636.8万m³，查后台数据为636.87万m³，核增0.07万m³；②由于利用端GD4-Ⅱ传感器校验证书2022年1月至4月不在校准有效期内，核减该时间端利用量418.53万m³；核减后利用量为218.34万m³。
利用率未达到奖补标准。</t>
  </si>
  <si>
    <t>贵州久益矿业股份有限公司</t>
  </si>
  <si>
    <t>保兴煤矿</t>
  </si>
  <si>
    <t>贵州发耳煤业有限公司</t>
  </si>
  <si>
    <t>水城县志鸿实业有限公司</t>
  </si>
  <si>
    <t>志鸿煤矿</t>
  </si>
  <si>
    <r>
      <rPr>
        <sz val="10"/>
        <rFont val="宋体"/>
        <charset val="134"/>
      </rPr>
      <t>1、核减利用量415.07万m³，核减抽采量701.4万m³，核减原因：志鸿煤矿申报材料中全年瓦斯合计利用量为</t>
    </r>
    <r>
      <rPr>
        <sz val="10"/>
        <rFont val="Times New Roman"/>
        <charset val="134"/>
      </rPr>
      <t>480</t>
    </r>
    <r>
      <rPr>
        <sz val="10"/>
        <rFont val="宋体"/>
        <charset val="134"/>
      </rPr>
      <t>万</t>
    </r>
    <r>
      <rPr>
        <sz val="10"/>
        <rFont val="Times New Roman"/>
        <charset val="134"/>
      </rPr>
      <t>m³</t>
    </r>
    <r>
      <rPr>
        <sz val="10"/>
        <rFont val="宋体"/>
        <charset val="134"/>
      </rPr>
      <t>，全年合计抽采量</t>
    </r>
    <r>
      <rPr>
        <sz val="10"/>
        <rFont val="Times New Roman"/>
        <charset val="134"/>
      </rPr>
      <t>1083.87</t>
    </r>
    <r>
      <rPr>
        <sz val="10"/>
        <rFont val="宋体"/>
        <charset val="134"/>
      </rPr>
      <t>万</t>
    </r>
    <r>
      <rPr>
        <sz val="10"/>
        <rFont val="Times New Roman"/>
        <charset val="134"/>
      </rPr>
      <t>m³;</t>
    </r>
    <r>
      <rPr>
        <sz val="10"/>
        <rFont val="宋体"/>
        <charset val="134"/>
      </rPr>
      <t>经现场核实该矿申报全年数据错误，错填为</t>
    </r>
    <r>
      <rPr>
        <sz val="10"/>
        <rFont val="Times New Roman"/>
        <charset val="134"/>
      </rPr>
      <t>2023</t>
    </r>
    <r>
      <rPr>
        <sz val="10"/>
        <rFont val="宋体"/>
        <charset val="134"/>
      </rPr>
      <t>年预计数据。
利用率未达到奖补标准。</t>
    </r>
  </si>
  <si>
    <t>格目底玉舍中井煤矿</t>
  </si>
  <si>
    <t>格目底玉舍东井煤矿</t>
  </si>
  <si>
    <r>
      <rPr>
        <sz val="10"/>
        <rFont val="宋体"/>
        <charset val="134"/>
      </rPr>
      <t>1、核减抽采量22.05万立方米，核减原因：煤矿申报瓦斯抽采量为</t>
    </r>
    <r>
      <rPr>
        <sz val="10"/>
        <rFont val="Times New Roman"/>
        <charset val="134"/>
      </rPr>
      <t>327</t>
    </r>
    <r>
      <rPr>
        <sz val="10"/>
        <rFont val="宋体"/>
        <charset val="134"/>
      </rPr>
      <t>万立方米，经过对现场计量装置后台采集数据进行核实，核定抽采量为</t>
    </r>
    <r>
      <rPr>
        <sz val="10"/>
        <rFont val="Times New Roman"/>
        <charset val="134"/>
      </rPr>
      <t>304.95</t>
    </r>
    <r>
      <rPr>
        <sz val="10"/>
        <rFont val="宋体"/>
        <charset val="134"/>
      </rPr>
      <t>万立方米。
2、核减利用量67.49万m³，核减原因：煤矿申报瓦斯利用量为180万m³，该数据为工况累计纯流量，实际清算是应以标况纯流量为依据，经过对现场计量装置后台采集数据进行核实，核定实际利用量为112.51万m³，核减利用量67.49万m³。</t>
    </r>
  </si>
  <si>
    <t>老鹰山煤矿</t>
  </si>
  <si>
    <r>
      <rPr>
        <sz val="10"/>
        <rFont val="宋体"/>
        <charset val="134"/>
      </rPr>
      <t>利用量核减 251.94万m³，抽采量核减455.43万m³，核减原因：企业申报利用量为725.57万m³，申报抽采量为1287.88万m³，经现场检查，煤矿抽采端计量装置</t>
    </r>
    <r>
      <rPr>
        <sz val="10"/>
        <rFont val="Times New Roman"/>
        <charset val="134"/>
      </rPr>
      <t>2022</t>
    </r>
    <r>
      <rPr>
        <sz val="10"/>
        <rFont val="宋体"/>
        <charset val="134"/>
      </rPr>
      <t>年</t>
    </r>
    <r>
      <rPr>
        <sz val="10"/>
        <rFont val="Times New Roman"/>
        <charset val="134"/>
      </rPr>
      <t>05</t>
    </r>
    <r>
      <rPr>
        <sz val="10"/>
        <rFont val="宋体"/>
        <charset val="134"/>
      </rPr>
      <t>月</t>
    </r>
    <r>
      <rPr>
        <sz val="10"/>
        <rFont val="Times New Roman"/>
        <charset val="134"/>
      </rPr>
      <t>20</t>
    </r>
    <r>
      <rPr>
        <sz val="10"/>
        <rFont val="宋体"/>
        <charset val="134"/>
      </rPr>
      <t>日之前无合格检验证书，因此对应核减利用量及抽采量。</t>
    </r>
  </si>
  <si>
    <t>贵州天伦矿业投资控股有限公司</t>
  </si>
  <si>
    <t>水城县阿戛乡吉源煤矿</t>
  </si>
  <si>
    <r>
      <rPr>
        <sz val="10"/>
        <rFont val="宋体"/>
        <charset val="134"/>
      </rPr>
      <t>煤矿原申请</t>
    </r>
    <r>
      <rPr>
        <sz val="10"/>
        <rFont val="Times New Roman"/>
        <charset val="134"/>
      </rPr>
      <t>2022</t>
    </r>
    <r>
      <rPr>
        <sz val="10"/>
        <rFont val="宋体"/>
        <charset val="134"/>
      </rPr>
      <t>年度瓦斯抽采量</t>
    </r>
    <r>
      <rPr>
        <sz val="10"/>
        <rFont val="Times New Roman"/>
        <charset val="134"/>
      </rPr>
      <t>756.1</t>
    </r>
    <r>
      <rPr>
        <sz val="10"/>
        <rFont val="宋体"/>
        <charset val="134"/>
      </rPr>
      <t>万m³，利用量</t>
    </r>
    <r>
      <rPr>
        <sz val="10"/>
        <rFont val="Times New Roman"/>
        <charset val="134"/>
      </rPr>
      <t>44.3</t>
    </r>
    <r>
      <rPr>
        <sz val="10"/>
        <rFont val="宋体"/>
        <charset val="134"/>
      </rPr>
      <t>万m³，经过现场核实，瓦斯抽采量核定为</t>
    </r>
    <r>
      <rPr>
        <sz val="10"/>
        <rFont val="Times New Roman"/>
        <charset val="134"/>
      </rPr>
      <t>756.1</t>
    </r>
    <r>
      <rPr>
        <sz val="10"/>
        <rFont val="宋体"/>
        <charset val="134"/>
      </rPr>
      <t>万m³，核定利用量为</t>
    </r>
    <r>
      <rPr>
        <sz val="10"/>
        <rFont val="Times New Roman"/>
        <charset val="134"/>
      </rPr>
      <t>44.3</t>
    </r>
    <r>
      <rPr>
        <sz val="10"/>
        <rFont val="宋体"/>
        <charset val="134"/>
      </rPr>
      <t>万m³，瓦斯利用率</t>
    </r>
    <r>
      <rPr>
        <sz val="10"/>
        <rFont val="Times New Roman"/>
        <charset val="134"/>
      </rPr>
      <t>5.86%</t>
    </r>
    <r>
      <rPr>
        <sz val="10"/>
        <rFont val="宋体"/>
        <charset val="134"/>
      </rPr>
      <t>，未达到奖补要求。</t>
    </r>
  </si>
  <si>
    <t>凉水沟煤矿</t>
  </si>
  <si>
    <t>核减煤层气利用量3万m³，核减原因：煤矿申报瓦斯利用量为119.89万m³，经现场核查1月份、6月份、7月份、11月份部分天数利用端瓦斯浓度较低，核减相应天数利用量3万m³，核定瓦斯利用量为116.89万m³。</t>
  </si>
  <si>
    <t>阿戛煤矿</t>
  </si>
  <si>
    <t>攀枝花煤矿</t>
  </si>
  <si>
    <r>
      <rPr>
        <sz val="10"/>
        <rFont val="宋体"/>
        <charset val="134"/>
      </rPr>
      <t>核增抽采量8.18万m³，经现场核实，申报全年煤层气抽采量数据统计有误，全实际全年煤层气抽采量为</t>
    </r>
    <r>
      <rPr>
        <sz val="10"/>
        <rFont val="Times New Roman"/>
        <charset val="134"/>
      </rPr>
      <t>1460.88</t>
    </r>
    <r>
      <rPr>
        <sz val="10"/>
        <rFont val="宋体"/>
        <charset val="134"/>
      </rPr>
      <t>万</t>
    </r>
    <r>
      <rPr>
        <sz val="10"/>
        <rFont val="Times New Roman"/>
        <charset val="134"/>
      </rPr>
      <t>m³</t>
    </r>
    <r>
      <rPr>
        <sz val="10"/>
        <rFont val="宋体"/>
        <charset val="134"/>
      </rPr>
      <t>。</t>
    </r>
  </si>
  <si>
    <t>腾庆煤矿</t>
  </si>
  <si>
    <r>
      <rPr>
        <sz val="10"/>
        <rFont val="宋体"/>
        <charset val="134"/>
      </rPr>
      <t>核增抽采量</t>
    </r>
    <r>
      <rPr>
        <sz val="10"/>
        <rFont val="Times New Roman"/>
        <charset val="134"/>
      </rPr>
      <t>0.01</t>
    </r>
    <r>
      <rPr>
        <sz val="10"/>
        <rFont val="宋体"/>
        <charset val="134"/>
      </rPr>
      <t>万m³，核增原因：企业申报抽采量</t>
    </r>
    <r>
      <rPr>
        <sz val="10"/>
        <rFont val="Times New Roman"/>
        <charset val="134"/>
      </rPr>
      <t>2746.26</t>
    </r>
    <r>
      <rPr>
        <sz val="10"/>
        <rFont val="宋体"/>
        <charset val="134"/>
      </rPr>
      <t>万m³，查后台数据为</t>
    </r>
    <r>
      <rPr>
        <sz val="10"/>
        <rFont val="Times New Roman"/>
        <charset val="134"/>
      </rPr>
      <t>2746.27</t>
    </r>
    <r>
      <rPr>
        <sz val="10"/>
        <rFont val="宋体"/>
        <charset val="134"/>
      </rPr>
      <t>万m³。</t>
    </r>
  </si>
  <si>
    <t>六盘水煤层气投资开发有限公司（六盘水能源投资开发有限公司）</t>
  </si>
  <si>
    <t>核减煤层气利用量21.29万m³，核减原因：企业2022年度申报煤层气利用量为76.82万m³，经现场核实年初、年末利用端气体涡轮流量计读数，核定利用量为55.53万m³，核减利用量21.29万m³。</t>
  </si>
  <si>
    <t>贵州盘江煤电集团</t>
  </si>
  <si>
    <t>米箩煤矿</t>
  </si>
  <si>
    <r>
      <rPr>
        <sz val="10"/>
        <rFont val="宋体"/>
        <charset val="134"/>
      </rPr>
      <t>安装</t>
    </r>
    <r>
      <rPr>
        <sz val="10"/>
        <rFont val="Times New Roman"/>
        <charset val="134"/>
      </rPr>
      <t>1</t>
    </r>
    <r>
      <rPr>
        <sz val="10"/>
        <rFont val="宋体"/>
        <charset val="134"/>
      </rPr>
      <t>台</t>
    </r>
    <r>
      <rPr>
        <sz val="10"/>
        <rFont val="Times New Roman"/>
        <charset val="134"/>
      </rPr>
      <t>1000GF9-W</t>
    </r>
    <r>
      <rPr>
        <sz val="10"/>
        <rFont val="宋体"/>
        <charset val="134"/>
      </rPr>
      <t>型瓦斯发电机组，机组铭牌生产日期</t>
    </r>
    <r>
      <rPr>
        <sz val="10"/>
        <rFont val="Times New Roman"/>
        <charset val="134"/>
      </rPr>
      <t>2021</t>
    </r>
    <r>
      <rPr>
        <sz val="10"/>
        <rFont val="宋体"/>
        <charset val="134"/>
      </rPr>
      <t>年</t>
    </r>
    <r>
      <rPr>
        <sz val="10"/>
        <rFont val="Times New Roman"/>
        <charset val="134"/>
      </rPr>
      <t>10</t>
    </r>
    <r>
      <rPr>
        <sz val="10"/>
        <rFont val="宋体"/>
        <charset val="134"/>
      </rPr>
      <t>月；安装</t>
    </r>
    <r>
      <rPr>
        <sz val="10"/>
        <rFont val="Times New Roman"/>
        <charset val="134"/>
      </rPr>
      <t>3</t>
    </r>
    <r>
      <rPr>
        <sz val="10"/>
        <rFont val="宋体"/>
        <charset val="134"/>
      </rPr>
      <t>台CP600GFW型瓦斯发电机组，铭牌生产日期</t>
    </r>
    <r>
      <rPr>
        <sz val="10"/>
        <rFont val="Times New Roman"/>
        <charset val="134"/>
      </rPr>
      <t>2021</t>
    </r>
    <r>
      <rPr>
        <sz val="10"/>
        <rFont val="宋体"/>
        <charset val="134"/>
      </rPr>
      <t>年</t>
    </r>
    <r>
      <rPr>
        <sz val="10"/>
        <rFont val="Times New Roman"/>
        <charset val="134"/>
      </rPr>
      <t>11</t>
    </r>
    <r>
      <rPr>
        <sz val="10"/>
        <rFont val="宋体"/>
        <charset val="134"/>
      </rPr>
      <t>月，予以奖补。</t>
    </r>
  </si>
  <si>
    <t>核减11.65万m³利用量，核减原因：煤矿申报瓦斯利用量418.65万m³，瓦斯发电厂2022年4月正式运行发电，利用段GD3传感器2022年9月18日至9月23日间不在校准有效期内，核减该段时间利用量11.65万m³。</t>
  </si>
  <si>
    <t>都格河边煤矿</t>
  </si>
  <si>
    <r>
      <rPr>
        <sz val="10"/>
        <rFont val="Times New Roman"/>
        <charset val="0"/>
      </rPr>
      <t>1</t>
    </r>
    <r>
      <rPr>
        <sz val="10"/>
        <rFont val="宋体"/>
        <charset val="0"/>
      </rPr>
      <t>、核减煤层气利用量84.36万m³，核减原因：企业自报利用量529.83万m³，经现场核查资料及对清算材料检查，2022年5月17日至2022年7月15日无计量装置校准证书，相应核减瓦斯利用量84.36万m³，核减后利用量为445.47万m³。</t>
    </r>
    <r>
      <rPr>
        <sz val="10"/>
        <rFont val="Times New Roman"/>
        <charset val="0"/>
      </rPr>
      <t xml:space="preserve">
2</t>
    </r>
    <r>
      <rPr>
        <sz val="10"/>
        <rFont val="宋体"/>
        <charset val="0"/>
      </rPr>
      <t>、核减煤层气抽采量</t>
    </r>
    <r>
      <rPr>
        <sz val="10"/>
        <rFont val="Times New Roman"/>
        <charset val="0"/>
      </rPr>
      <t>266.47</t>
    </r>
    <r>
      <rPr>
        <sz val="10"/>
        <rFont val="宋体"/>
        <charset val="0"/>
      </rPr>
      <t>万m³，核减原因：企业自报抽采量</t>
    </r>
    <r>
      <rPr>
        <sz val="10"/>
        <rFont val="Times New Roman"/>
        <charset val="0"/>
      </rPr>
      <t>1440.38</t>
    </r>
    <r>
      <rPr>
        <sz val="10"/>
        <rFont val="宋体"/>
        <charset val="0"/>
      </rPr>
      <t>万m³，经现场核查资料及对清算材料检查，2022年5月17日至2022年7月15日无计量装置校准证书，相应核减瓦斯抽采量</t>
    </r>
    <r>
      <rPr>
        <sz val="10"/>
        <rFont val="Times New Roman"/>
        <charset val="0"/>
      </rPr>
      <t>266.47</t>
    </r>
    <r>
      <rPr>
        <sz val="10"/>
        <rFont val="宋体"/>
        <charset val="0"/>
      </rPr>
      <t>万</t>
    </r>
    <r>
      <rPr>
        <sz val="10"/>
        <rFont val="Times New Roman"/>
        <charset val="0"/>
      </rPr>
      <t>m³</t>
    </r>
    <r>
      <rPr>
        <sz val="10"/>
        <rFont val="宋体"/>
        <charset val="0"/>
      </rPr>
      <t>。</t>
    </r>
  </si>
  <si>
    <t>三、遵义市合计</t>
  </si>
  <si>
    <t>习水县小计</t>
  </si>
  <si>
    <t>遵义市</t>
  </si>
  <si>
    <t>习水县</t>
  </si>
  <si>
    <t>木担坝煤矿</t>
  </si>
  <si>
    <t>1、核减煤层气利用量4.85万m³，核减原因：企业自报利用量1015万m³，经复核，扣除瓦斯浓度不满足发电条件的利用量及上报数据计算错误，因此核减利用量4.85万m³，核减后利用量为1010.15万m³。
2、核增煤层气抽采量0.42万m³，核增原因：企业自报抽采量1715万m³，经复核，煤矿企业实际抽采量为1715.42万m³，煤矿申报数据有误。</t>
  </si>
  <si>
    <t>贵州诚搏煤业有限公司</t>
  </si>
  <si>
    <t>天合煤矿</t>
  </si>
  <si>
    <t>核增煤层气抽采量1.82万m³，核增原因：企业自报抽采量502.56万m³，经现场对后台数据进行核查，抽采量为504.38万m³，煤矿申报数据填写有误。</t>
  </si>
  <si>
    <t>贵州万胜恒通矿业有限责任公司</t>
  </si>
  <si>
    <t>赤水市煤炭有限责任公司（岔角煤矿）</t>
  </si>
  <si>
    <t>1、核减煤层气利用量3.76万m³，核减原因：企业自报利用量585.24万m³，经复核，扣除瓦斯浓度不满足发电条件的利用量3.76万m³，核减后的利用量为581.48万m³。
2、核减煤层气抽采量0.03万m³，核增原因：企业申报抽采量为889.67万m³，现场调取后台数据显示为889.64万m³，企业申报数据有误。</t>
  </si>
  <si>
    <t>习隆煤矿</t>
  </si>
  <si>
    <t>贵州绿洲红城能源投资有限公司</t>
  </si>
  <si>
    <t>新兴宏能煤矿</t>
  </si>
  <si>
    <t>1、核减煤层气利用量7.88万m³，核减原因：企业自报利用量310.27万m³，经复核，扣除瓦斯浓度不满足发电条件的利用量，因此核减利用量7.88万m³，核减后利用量为302.39万m³。
2、核增煤层气抽采量0.85万m³，核增原因：企业申报抽采量为647.99万m³，现场调取后台数据显示为648.84万m³，企业申报数据有误。</t>
  </si>
  <si>
    <t>龙宝煤矿</t>
  </si>
  <si>
    <t>1、核减煤层气利用量19.51万m³，核减原因：企业自报利用量99.69万m³，经复核，扣除瓦斯浓度不满足发电条件的利用量，核减后利用量为80.18万m³。
2、核增煤层气抽采量0.01万m³，核增原因：企业申报抽采量为250.20万m³，现场调取监控后台数据显示抽采量250.21万m³。
利用率未达到奖补标准。</t>
  </si>
  <si>
    <t>富泓煤矿</t>
  </si>
  <si>
    <t>1.企业自报利用量43.11万m³，经现场复核，核减煤层气利用量1.32万m³，核减原因：扣除瓦斯浓度不满足发电条件的利用量1.32万m³，核减后利用量为41.79万m³。
2.根据财政部贵州监管局审核意见，重新对利用量进行复核，因校检证书未闭合，利用量再核减0.24万m³，核减后利用量为41.55万m³。
利用率未达到奖补标准。</t>
  </si>
  <si>
    <t>桐梓县小计</t>
  </si>
  <si>
    <t>桐梓县</t>
  </si>
  <si>
    <t>贵州赤天化花秋矿业有限责任公司</t>
  </si>
  <si>
    <t>花秋二矿</t>
  </si>
  <si>
    <t>核增煤层气抽采量455.43万m³，核增原因：企业申报抽采量为66.70万m³，现场调取后台数据显示抽采量为522.13万m³。
利用率未达到奖补标准。</t>
  </si>
  <si>
    <t>贵州渝能矿业有限责任公司</t>
  </si>
  <si>
    <t>桐梓县吉源煤矿</t>
  </si>
  <si>
    <t>1、核减煤层气利用量2.24万m³，核减原因：企业自报利用量119.69万m³，经复核，存在瓦斯浓度不满足发电条件及上报数据计算错误情况，因此核减利用量2.24万m³，核减后利用量为117.45万m³。
2、核增煤层气抽采量1.25万m³，核增原因：企业上报抽采量为188.25万m³数据有误，现场复核数据为189.5万m³。</t>
  </si>
  <si>
    <t>仁怀市小计</t>
  </si>
  <si>
    <t>仁怀市</t>
  </si>
  <si>
    <t>贵州金永泰矿业投资有限公司</t>
  </si>
  <si>
    <t>梯子岩煤矿</t>
  </si>
  <si>
    <t>核减利用量9.46万m³，核减原因：企业自报利用量580.03万m³，经现场复核，上报数计算错误，并存在瓦斯个别天数瓦斯浓度不满足发电要求情况，扣除瓦斯浓度不满足发电条件的利用量及计算错误的利用量后实际利用量为570.57万m³。
利用率未达到奖补标准。</t>
  </si>
  <si>
    <t>播州区小计</t>
  </si>
  <si>
    <t>播州区</t>
  </si>
  <si>
    <t>贵州鑫福能源开发有限公司遵义县平正乡枫香煤矿</t>
  </si>
  <si>
    <t>枫香煤矿</t>
  </si>
  <si>
    <t>贵州省朗月矿业投资有限公司</t>
  </si>
  <si>
    <t>纸房煤矿</t>
  </si>
  <si>
    <t>核增利用量0.01万m³，核增原因：经复核企业申报利用量为516.44万m³，现场调取后台数据显示利用量为516.45万m³。</t>
  </si>
  <si>
    <t>四、安顺市合计</t>
  </si>
  <si>
    <t>西秀区小计</t>
  </si>
  <si>
    <t>安顺市</t>
  </si>
  <si>
    <t>西秀区</t>
  </si>
  <si>
    <t>贵州省安顺煤矿</t>
  </si>
  <si>
    <t>安顺煤矿</t>
  </si>
  <si>
    <r>
      <rPr>
        <sz val="10"/>
        <rFont val="宋体"/>
        <charset val="134"/>
      </rPr>
      <t>企业申请提前清算</t>
    </r>
    <r>
      <rPr>
        <sz val="10"/>
        <rFont val="Times New Roman"/>
        <charset val="134"/>
      </rPr>
      <t>2022</t>
    </r>
    <r>
      <rPr>
        <sz val="10"/>
        <rFont val="宋体"/>
        <charset val="134"/>
      </rPr>
      <t>年</t>
    </r>
    <r>
      <rPr>
        <sz val="10"/>
        <rFont val="Times New Roman"/>
        <charset val="134"/>
      </rPr>
      <t>1</t>
    </r>
    <r>
      <rPr>
        <sz val="10"/>
        <rFont val="宋体"/>
        <charset val="134"/>
      </rPr>
      <t>月至</t>
    </r>
    <r>
      <rPr>
        <sz val="10"/>
        <rFont val="Times New Roman"/>
        <charset val="134"/>
      </rPr>
      <t>9</t>
    </r>
    <r>
      <rPr>
        <sz val="10"/>
        <rFont val="宋体"/>
        <charset val="134"/>
      </rPr>
      <t>月底的抽采利用量，本次清算复核的抽采总量为</t>
    </r>
    <r>
      <rPr>
        <sz val="10"/>
        <rFont val="Times New Roman"/>
        <charset val="134"/>
      </rPr>
      <t>2459.27</t>
    </r>
    <r>
      <rPr>
        <sz val="10"/>
        <rFont val="宋体"/>
        <charset val="134"/>
      </rPr>
      <t>万m³，利用总量为</t>
    </r>
    <r>
      <rPr>
        <sz val="10"/>
        <rFont val="Times New Roman"/>
        <charset val="134"/>
      </rPr>
      <t>1427.90</t>
    </r>
    <r>
      <rPr>
        <sz val="10"/>
        <rFont val="宋体"/>
        <charset val="134"/>
      </rPr>
      <t>万m³。</t>
    </r>
  </si>
  <si>
    <t>贵州轿子山顶新煤业有限公司</t>
  </si>
  <si>
    <t>轿子山煤矿</t>
  </si>
  <si>
    <r>
      <rPr>
        <sz val="10"/>
        <rFont val="宋体"/>
        <charset val="134"/>
      </rPr>
      <t>企业申请提前清算</t>
    </r>
    <r>
      <rPr>
        <sz val="10"/>
        <rFont val="Times New Roman"/>
        <charset val="134"/>
      </rPr>
      <t>2022</t>
    </r>
    <r>
      <rPr>
        <sz val="10"/>
        <rFont val="宋体"/>
        <charset val="134"/>
      </rPr>
      <t>年</t>
    </r>
    <r>
      <rPr>
        <sz val="10"/>
        <rFont val="Times New Roman"/>
        <charset val="134"/>
      </rPr>
      <t>1</t>
    </r>
    <r>
      <rPr>
        <sz val="10"/>
        <rFont val="宋体"/>
        <charset val="134"/>
      </rPr>
      <t>月至</t>
    </r>
    <r>
      <rPr>
        <sz val="10"/>
        <rFont val="Times New Roman"/>
        <charset val="134"/>
      </rPr>
      <t>9</t>
    </r>
    <r>
      <rPr>
        <sz val="10"/>
        <rFont val="宋体"/>
        <charset val="134"/>
      </rPr>
      <t>月底的抽采利用量，煤矿所有的瓦斯发电量均自用，没有余电上网。本次清算复核的抽采总量为</t>
    </r>
    <r>
      <rPr>
        <sz val="10"/>
        <rFont val="Times New Roman"/>
        <charset val="134"/>
      </rPr>
      <t>935.5</t>
    </r>
    <r>
      <rPr>
        <sz val="10"/>
        <rFont val="宋体"/>
        <charset val="134"/>
      </rPr>
      <t>万m³，利用总量为</t>
    </r>
    <r>
      <rPr>
        <sz val="10"/>
        <rFont val="Times New Roman"/>
        <charset val="134"/>
      </rPr>
      <t>523.42</t>
    </r>
    <r>
      <rPr>
        <sz val="10"/>
        <rFont val="宋体"/>
        <charset val="134"/>
      </rPr>
      <t>万m³。</t>
    </r>
  </si>
  <si>
    <t>贵州强盛集团投资有限公司</t>
  </si>
  <si>
    <t>西秀区宏发煤矿</t>
  </si>
  <si>
    <t>五、黔西南州合计</t>
  </si>
  <si>
    <t>因涉及预算负指标，2022年未对黔西南州2021年度煤层气项目进行清算，本次一并清算。</t>
  </si>
  <si>
    <t>普安县小计</t>
  </si>
  <si>
    <t>黔西南州</t>
  </si>
  <si>
    <t>普安县</t>
  </si>
  <si>
    <t>普安县嘉隆煤炭开采有限责任公司</t>
  </si>
  <si>
    <t>嘉龙煤矿</t>
  </si>
  <si>
    <t>/</t>
  </si>
  <si>
    <r>
      <rPr>
        <sz val="10"/>
        <rFont val="Times New Roman"/>
        <charset val="134"/>
      </rPr>
      <t>2021</t>
    </r>
    <r>
      <rPr>
        <sz val="10"/>
        <rFont val="宋体"/>
        <charset val="134"/>
      </rPr>
      <t>年新建瓦斯发电项目</t>
    </r>
  </si>
  <si>
    <t>贵州兴安煤业有限公司</t>
  </si>
  <si>
    <t>糯东煤矿</t>
  </si>
  <si>
    <t>核减利用量0.01万m³，核减原因：经复核企业申报利用量为2049.22万m³，现场调取监控后台数据利用量为2049.21万m³。</t>
  </si>
  <si>
    <t>新宜矿业集团有限公司</t>
  </si>
  <si>
    <t>恒泰煤矿</t>
  </si>
  <si>
    <r>
      <rPr>
        <sz val="10"/>
        <rFont val="宋体"/>
        <charset val="134"/>
      </rPr>
      <t>核减全部利用量</t>
    </r>
    <r>
      <rPr>
        <sz val="10"/>
        <rFont val="Times New Roman"/>
        <charset val="134"/>
      </rPr>
      <t>9.61</t>
    </r>
    <r>
      <rPr>
        <sz val="10"/>
        <rFont val="宋体"/>
        <charset val="134"/>
      </rPr>
      <t>万</t>
    </r>
    <r>
      <rPr>
        <sz val="10"/>
        <rFont val="Times New Roman"/>
        <charset val="134"/>
      </rPr>
      <t>m³</t>
    </r>
    <r>
      <rPr>
        <sz val="10"/>
        <rFont val="宋体"/>
        <charset val="134"/>
      </rPr>
      <t>，核减原因：未提供校检证书，不予清算。</t>
    </r>
  </si>
  <si>
    <t>贵州泰昌安能源集团矿业有限公司</t>
  </si>
  <si>
    <t>普安县地瓜镇宏发煤矿</t>
  </si>
  <si>
    <t>补者煤矿</t>
  </si>
  <si>
    <t>晴隆县小计</t>
  </si>
  <si>
    <t>晴隆县</t>
  </si>
  <si>
    <t>贵州省晴隆县新全伦煤业有限公司</t>
  </si>
  <si>
    <r>
      <rPr>
        <sz val="10"/>
        <rFont val="宋体"/>
        <charset val="134"/>
      </rPr>
      <t>1、核减利用量0.37万m³，核减原因：①企业自报利用量228.15万m³，发电利用端监控系统报表显示238.93万m³，核增利用量10.78万m³②企业4、5、6月份未发电，核减利用量6.92万m³，同时1月份（1日到14日没有利用量），3月份（3月2日—3月31日），7月份有部分浓度低于发电要求浓度（7月1日—7月17日），核减利用量4.23万m³；综上，核减利用量0.37万m³。
2、核增抽采量16.08万m³，核减原因：抽采总量监控报表显示为</t>
    </r>
    <r>
      <rPr>
        <sz val="10"/>
        <rFont val="Times New Roman"/>
        <charset val="134"/>
      </rPr>
      <t>360.08</t>
    </r>
    <r>
      <rPr>
        <sz val="10"/>
        <rFont val="宋体"/>
        <charset val="134"/>
      </rPr>
      <t>万m³，对应核减掉未发电月份，核减后为</t>
    </r>
    <r>
      <rPr>
        <sz val="10"/>
        <rFont val="Times New Roman"/>
        <charset val="134"/>
      </rPr>
      <t>314.72</t>
    </r>
    <r>
      <rPr>
        <sz val="10"/>
        <rFont val="宋体"/>
        <charset val="134"/>
      </rPr>
      <t>万m³。</t>
    </r>
  </si>
  <si>
    <t>贵州黔西南晴隆县永荣矿业有限公司</t>
  </si>
  <si>
    <t>永荣煤矿</t>
  </si>
  <si>
    <t>晴隆县长兴煤矿有限责任公司</t>
  </si>
  <si>
    <t>长兴煤矿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</si>
</sst>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0"/>
      <name val="Times New Roman"/>
      <charset val="134"/>
    </font>
    <font>
      <sz val="9"/>
      <name val="Times New Roman"/>
      <charset val="134"/>
    </font>
    <font>
      <b/>
      <sz val="10"/>
      <name val="Times New Roman"/>
      <charset val="134"/>
    </font>
    <font>
      <sz val="16"/>
      <name val="黑体"/>
      <charset val="134"/>
    </font>
    <font>
      <sz val="18"/>
      <name val="方正小标宋简体"/>
      <charset val="134"/>
    </font>
    <font>
      <b/>
      <sz val="18"/>
      <name val="方正小标宋简体"/>
      <charset val="134"/>
    </font>
    <font>
      <sz val="10"/>
      <name val="黑体"/>
      <charset val="134"/>
    </font>
    <font>
      <b/>
      <sz val="18"/>
      <name val="宋体"/>
      <charset val="134"/>
    </font>
    <font>
      <sz val="9"/>
      <name val="黑体"/>
      <charset val="134"/>
    </font>
    <font>
      <sz val="10"/>
      <name val="宋体"/>
      <charset val="134"/>
    </font>
    <font>
      <b/>
      <sz val="10"/>
      <name val="宋体"/>
      <charset val="134"/>
    </font>
    <font>
      <b/>
      <sz val="10"/>
      <name val="方正小标宋简体"/>
      <charset val="134"/>
    </font>
    <font>
      <sz val="11"/>
      <name val="宋体"/>
      <charset val="134"/>
    </font>
    <font>
      <b/>
      <sz val="10"/>
      <name val="黑体"/>
      <charset val="134"/>
    </font>
    <font>
      <sz val="10"/>
      <name val="宋体"/>
      <charset val="0"/>
    </font>
    <font>
      <sz val="10"/>
      <name val="宋体"/>
      <charset val="134"/>
      <scheme val="minor"/>
    </font>
    <font>
      <b/>
      <sz val="10"/>
      <name val="宋体"/>
      <charset val="134"/>
      <scheme val="minor"/>
    </font>
    <font>
      <sz val="10"/>
      <name val="Times New Roman"/>
      <charset val="0"/>
    </font>
    <font>
      <sz val="12"/>
      <name val="Times New Roman"/>
      <charset val="134"/>
    </font>
    <font>
      <b/>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9"/>
      <name val="宋体"/>
      <charset val="134"/>
    </font>
    <font>
      <sz val="11"/>
      <color indexed="8"/>
      <name val="宋体"/>
      <charset val="134"/>
    </font>
    <font>
      <sz val="9"/>
      <name val="宋体"/>
      <charset val="134"/>
    </font>
    <font>
      <vertAlign val="superscript"/>
      <sz val="10"/>
      <name val="Times New Roman"/>
      <charset val="0"/>
    </font>
    <font>
      <vertAlign val="superscript"/>
      <sz val="10"/>
      <name val="Times New Roman"/>
      <charset val="134"/>
    </font>
    <font>
      <vertAlign val="superscript"/>
      <sz val="10"/>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 borderId="9" applyNumberFormat="0" applyAlignment="0" applyProtection="0">
      <alignment vertical="center"/>
    </xf>
    <xf numFmtId="0" fontId="30" fillId="4" borderId="10" applyNumberFormat="0" applyAlignment="0" applyProtection="0">
      <alignment vertical="center"/>
    </xf>
    <xf numFmtId="0" fontId="31" fillId="4" borderId="9" applyNumberFormat="0" applyAlignment="0" applyProtection="0">
      <alignment vertical="center"/>
    </xf>
    <xf numFmtId="0" fontId="32" fillId="5"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40" fillId="0" borderId="0"/>
    <xf numFmtId="0" fontId="41" fillId="33" borderId="0" applyNumberFormat="0" applyBorder="0" applyAlignment="0" applyProtection="0">
      <alignment vertical="center"/>
    </xf>
    <xf numFmtId="0" fontId="40" fillId="0" borderId="0"/>
    <xf numFmtId="0" fontId="40" fillId="0" borderId="0"/>
    <xf numFmtId="0" fontId="40" fillId="0" borderId="0"/>
    <xf numFmtId="0" fontId="13" fillId="0" borderId="0">
      <alignment vertical="center"/>
    </xf>
    <xf numFmtId="0" fontId="0" fillId="0" borderId="0">
      <alignment vertical="center"/>
    </xf>
    <xf numFmtId="0" fontId="40" fillId="0" borderId="0">
      <alignment vertical="center"/>
    </xf>
    <xf numFmtId="0" fontId="0" fillId="0" borderId="0">
      <alignment vertical="center"/>
    </xf>
    <xf numFmtId="0" fontId="42" fillId="0" borderId="0">
      <alignment vertical="center"/>
    </xf>
    <xf numFmtId="0" fontId="40" fillId="0" borderId="0"/>
    <xf numFmtId="0" fontId="0" fillId="0" borderId="0">
      <alignment vertical="center"/>
    </xf>
    <xf numFmtId="0" fontId="0" fillId="0" borderId="0">
      <alignment vertical="center"/>
    </xf>
    <xf numFmtId="0" fontId="40" fillId="0" borderId="0"/>
    <xf numFmtId="0" fontId="0" fillId="0" borderId="0">
      <alignment vertical="center"/>
    </xf>
    <xf numFmtId="0" fontId="0" fillId="0" borderId="0">
      <alignment vertical="center"/>
    </xf>
    <xf numFmtId="0" fontId="40" fillId="0" borderId="0"/>
    <xf numFmtId="0" fontId="40" fillId="0" borderId="0" applyProtection="0">
      <alignment vertical="center"/>
    </xf>
    <xf numFmtId="0" fontId="43" fillId="0" borderId="0">
      <alignment vertical="center"/>
    </xf>
    <xf numFmtId="0" fontId="19" fillId="0" borderId="0" applyProtection="0">
      <alignment vertical="center"/>
    </xf>
    <xf numFmtId="0" fontId="43" fillId="0" borderId="0" applyProtection="0">
      <alignment vertical="center"/>
    </xf>
    <xf numFmtId="0" fontId="42" fillId="0" borderId="0">
      <alignment vertical="center"/>
    </xf>
    <xf numFmtId="0" fontId="43" fillId="0" borderId="0">
      <alignment vertical="center"/>
    </xf>
    <xf numFmtId="0" fontId="40" fillId="0" borderId="0">
      <alignment vertical="center"/>
    </xf>
    <xf numFmtId="0" fontId="40" fillId="0" borderId="0"/>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42" fillId="0" borderId="0">
      <alignment vertical="center"/>
    </xf>
    <xf numFmtId="0" fontId="42" fillId="0" borderId="0">
      <alignment vertical="center"/>
    </xf>
    <xf numFmtId="0" fontId="40" fillId="0" borderId="0" applyProtection="0">
      <alignment vertical="center"/>
    </xf>
  </cellStyleXfs>
  <cellXfs count="58">
    <xf numFmtId="0" fontId="0" fillId="0" borderId="0" xfId="0">
      <alignment vertical="center"/>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3"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4" fillId="0" borderId="0" xfId="0" applyNumberFormat="1" applyFont="1" applyFill="1" applyAlignment="1">
      <alignment horizontal="left" vertical="center" wrapText="1"/>
    </xf>
    <xf numFmtId="0" fontId="1"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right" vertical="center" wrapText="1"/>
    </xf>
    <xf numFmtId="0" fontId="13" fillId="0" borderId="0"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0" fillId="0" borderId="1" xfId="58"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8" fillId="0" borderId="1" xfId="58"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58" applyNumberFormat="1" applyFont="1" applyFill="1" applyBorder="1" applyAlignment="1">
      <alignment horizontal="center" vertical="center" wrapText="1"/>
    </xf>
    <xf numFmtId="0" fontId="18" fillId="0" borderId="1" xfId="58" applyNumberFormat="1" applyFont="1" applyFill="1" applyBorder="1" applyAlignment="1">
      <alignment horizontal="center" vertical="center"/>
    </xf>
    <xf numFmtId="0" fontId="18"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top" wrapText="1"/>
    </xf>
    <xf numFmtId="0" fontId="11" fillId="0" borderId="1" xfId="58" applyNumberFormat="1" applyFont="1" applyFill="1" applyBorder="1" applyAlignment="1">
      <alignment horizontal="left" vertical="center" wrapText="1"/>
    </xf>
    <xf numFmtId="0" fontId="15" fillId="0" borderId="1" xfId="58" applyNumberFormat="1" applyFont="1" applyFill="1" applyBorder="1" applyAlignment="1">
      <alignment horizontal="left" vertical="center" wrapText="1"/>
    </xf>
    <xf numFmtId="0" fontId="18" fillId="0" borderId="1" xfId="58"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center" vertical="center" wrapText="1"/>
      <protection locked="0"/>
    </xf>
    <xf numFmtId="0" fontId="1" fillId="0" borderId="1" xfId="3"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4 6" xfId="50"/>
    <cellStyle name="60% - 强调文字颜色 1 3 5" xfId="51"/>
    <cellStyle name="常规 6" xfId="52"/>
    <cellStyle name="常规 12" xfId="53"/>
    <cellStyle name="常规 9" xfId="54"/>
    <cellStyle name="常规 31" xfId="55"/>
    <cellStyle name="常规 26" xfId="56"/>
    <cellStyle name="常规 11" xfId="57"/>
    <cellStyle name="常规 2" xfId="58"/>
    <cellStyle name="常规 10 2 2" xfId="59"/>
    <cellStyle name="常规 2 7" xfId="60"/>
    <cellStyle name="常规 3" xfId="61"/>
    <cellStyle name="常规 4" xfId="62"/>
    <cellStyle name="常规 4 2 3" xfId="63"/>
    <cellStyle name="常规 4 5" xfId="64"/>
    <cellStyle name="常规 5" xfId="65"/>
    <cellStyle name="常规 7" xfId="66"/>
    <cellStyle name="常规_2014关闭表3_1_正表" xfId="67"/>
    <cellStyle name="常规_Sheet1" xfId="68"/>
    <cellStyle name="常规_Sheet1_Sheet4_1_正表_1" xfId="69"/>
    <cellStyle name="常规_Sheet1_正表_143" xfId="70"/>
    <cellStyle name="常规_Sheet6" xfId="71"/>
    <cellStyle name="常规_Sheet1_1" xfId="72"/>
    <cellStyle name="常规 12 2" xfId="73"/>
    <cellStyle name="常规 5 4" xfId="74"/>
    <cellStyle name="常规 8" xfId="75"/>
    <cellStyle name="常规 10" xfId="76"/>
    <cellStyle name="常规 23" xfId="77"/>
    <cellStyle name="常规_Sheet1_1 4" xfId="78"/>
    <cellStyle name="常规 22" xfId="79"/>
    <cellStyle name="常规 28" xfId="80"/>
    <cellStyle name="常规 30" xfId="81"/>
    <cellStyle name="常规 25" xfId="82"/>
    <cellStyle name="常规 2 3" xfId="83"/>
    <cellStyle name="常规 24" xfId="84"/>
    <cellStyle name="常规 27" xfId="85"/>
    <cellStyle name="常规 21" xfId="86"/>
    <cellStyle name="常规 10 2" xfId="87"/>
    <cellStyle name="常规 10 2 3" xfId="88"/>
    <cellStyle name="常规 10 3" xfId="89"/>
    <cellStyle name="常规 13" xfId="90"/>
    <cellStyle name="常规_2014关闭表3_1" xfId="9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98"/>
  <sheetViews>
    <sheetView tabSelected="1" workbookViewId="0">
      <pane ySplit="5" topLeftCell="A39" activePane="bottomLeft" state="frozen"/>
      <selection/>
      <selection pane="bottomLeft" activeCell="G43" sqref="G43"/>
    </sheetView>
  </sheetViews>
  <sheetFormatPr defaultColWidth="9" defaultRowHeight="12.75"/>
  <cols>
    <col min="1" max="1" width="8.13333333333333" style="5" customWidth="1"/>
    <col min="2" max="3" width="8.5" style="1" customWidth="1"/>
    <col min="4" max="4" width="17.7583333333333" style="1" customWidth="1"/>
    <col min="5" max="5" width="20.7583333333333" style="5" customWidth="1"/>
    <col min="6" max="6" width="19" style="1" customWidth="1"/>
    <col min="7" max="12" width="9.88333333333333" style="1" customWidth="1"/>
    <col min="13" max="13" width="12.125" style="1" customWidth="1"/>
    <col min="14" max="21" width="9.88333333333333" style="1" customWidth="1"/>
    <col min="22" max="22" width="10.875" style="1" customWidth="1"/>
    <col min="23" max="23" width="9.88333333333333" style="1" customWidth="1"/>
    <col min="24" max="24" width="12.7" style="1" customWidth="1"/>
    <col min="25" max="25" width="9.88333333333333" style="1" customWidth="1"/>
    <col min="26" max="26" width="37.25" style="5" customWidth="1"/>
    <col min="27" max="16384" width="9" style="1"/>
  </cols>
  <sheetData>
    <row r="1" ht="30" customHeight="1" spans="1:26">
      <c r="A1" s="8" t="s">
        <v>0</v>
      </c>
      <c r="B1" s="8"/>
      <c r="D1" s="6"/>
      <c r="E1" s="9"/>
      <c r="F1" s="10"/>
      <c r="G1" s="6"/>
      <c r="H1" s="11"/>
      <c r="I1" s="11"/>
      <c r="J1" s="11"/>
      <c r="K1" s="11"/>
      <c r="L1" s="11"/>
      <c r="M1" s="11"/>
      <c r="N1" s="11"/>
      <c r="O1" s="11"/>
      <c r="P1" s="11"/>
      <c r="Q1" s="11"/>
      <c r="R1" s="11"/>
      <c r="S1" s="11"/>
      <c r="T1" s="11"/>
      <c r="U1" s="11"/>
      <c r="V1" s="11"/>
      <c r="W1" s="11"/>
      <c r="X1" s="11"/>
      <c r="Y1" s="11"/>
      <c r="Z1" s="9"/>
    </row>
    <row r="2" customFormat="1" ht="30" customHeight="1" spans="1:26">
      <c r="A2" s="12" t="s">
        <v>1</v>
      </c>
      <c r="B2" s="13"/>
      <c r="C2" s="13"/>
      <c r="D2" s="13"/>
      <c r="E2" s="13"/>
      <c r="F2" s="13"/>
      <c r="G2" s="13"/>
      <c r="H2" s="13"/>
      <c r="I2" s="13"/>
      <c r="J2" s="13"/>
      <c r="K2" s="13"/>
      <c r="L2" s="13"/>
      <c r="M2" s="13"/>
      <c r="N2" s="13"/>
      <c r="O2" s="13"/>
      <c r="P2" s="13"/>
      <c r="Q2" s="13"/>
      <c r="R2" s="13"/>
      <c r="S2" s="13"/>
      <c r="T2" s="13"/>
      <c r="U2" s="13"/>
      <c r="V2" s="13"/>
      <c r="W2" s="13"/>
      <c r="X2" s="13"/>
      <c r="Y2" s="13"/>
      <c r="Z2" s="28"/>
    </row>
    <row r="3" s="1" customFormat="1" ht="35" customHeight="1" spans="1:26">
      <c r="A3" s="12"/>
      <c r="B3" s="12"/>
      <c r="C3" s="12"/>
      <c r="D3" s="12"/>
      <c r="E3" s="12"/>
      <c r="F3" s="12"/>
      <c r="G3" s="12"/>
      <c r="H3" s="12"/>
      <c r="I3" s="12"/>
      <c r="J3" s="12"/>
      <c r="K3" s="12"/>
      <c r="L3" s="12"/>
      <c r="M3" s="12"/>
      <c r="N3" s="12"/>
      <c r="O3" s="12"/>
      <c r="P3" s="12"/>
      <c r="Q3" s="12"/>
      <c r="R3" s="12"/>
      <c r="S3" s="12"/>
      <c r="T3" s="12"/>
      <c r="U3" s="12"/>
      <c r="V3" s="12"/>
      <c r="W3" s="12"/>
      <c r="X3" s="12"/>
      <c r="Y3" s="29" t="s">
        <v>2</v>
      </c>
      <c r="Z3" s="30" t="s">
        <v>3</v>
      </c>
    </row>
    <row r="4" s="1" customFormat="1" ht="22.5" spans="1:26">
      <c r="A4" s="14" t="s">
        <v>4</v>
      </c>
      <c r="B4" s="14" t="s">
        <v>5</v>
      </c>
      <c r="C4" s="14" t="s">
        <v>6</v>
      </c>
      <c r="D4" s="14" t="s">
        <v>7</v>
      </c>
      <c r="E4" s="14" t="s">
        <v>8</v>
      </c>
      <c r="F4" s="14" t="s">
        <v>9</v>
      </c>
      <c r="G4" s="15" t="s">
        <v>10</v>
      </c>
      <c r="H4" s="15"/>
      <c r="I4" s="15"/>
      <c r="J4" s="15"/>
      <c r="K4" s="15"/>
      <c r="L4" s="15"/>
      <c r="M4" s="15"/>
      <c r="N4" s="15"/>
      <c r="O4" s="15"/>
      <c r="P4" s="23" t="s">
        <v>11</v>
      </c>
      <c r="Q4" s="26"/>
      <c r="R4" s="26"/>
      <c r="S4" s="26"/>
      <c r="T4" s="26"/>
      <c r="U4" s="26"/>
      <c r="V4" s="26"/>
      <c r="W4" s="26"/>
      <c r="X4" s="26"/>
      <c r="Y4" s="31" t="s">
        <v>12</v>
      </c>
      <c r="Z4" s="21"/>
    </row>
    <row r="5" s="2" customFormat="1" ht="35.25" spans="1:26">
      <c r="A5" s="16"/>
      <c r="B5" s="16"/>
      <c r="C5" s="16"/>
      <c r="D5" s="16"/>
      <c r="E5" s="16"/>
      <c r="F5" s="16"/>
      <c r="G5" s="17" t="s">
        <v>13</v>
      </c>
      <c r="H5" s="17" t="s">
        <v>14</v>
      </c>
      <c r="I5" s="24" t="s">
        <v>15</v>
      </c>
      <c r="J5" s="25" t="s">
        <v>16</v>
      </c>
      <c r="K5" s="17" t="s">
        <v>17</v>
      </c>
      <c r="L5" s="16" t="s">
        <v>18</v>
      </c>
      <c r="M5" s="16" t="s">
        <v>19</v>
      </c>
      <c r="N5" s="16" t="s">
        <v>20</v>
      </c>
      <c r="O5" s="17" t="s">
        <v>21</v>
      </c>
      <c r="P5" s="17" t="s">
        <v>22</v>
      </c>
      <c r="Q5" s="17" t="s">
        <v>23</v>
      </c>
      <c r="R5" s="17" t="s">
        <v>24</v>
      </c>
      <c r="S5" s="16" t="s">
        <v>16</v>
      </c>
      <c r="T5" s="17" t="s">
        <v>25</v>
      </c>
      <c r="U5" s="16" t="s">
        <v>26</v>
      </c>
      <c r="V5" s="16" t="s">
        <v>27</v>
      </c>
      <c r="W5" s="17" t="s">
        <v>28</v>
      </c>
      <c r="X5" s="17" t="s">
        <v>29</v>
      </c>
      <c r="Y5" s="32"/>
      <c r="Z5" s="16" t="s">
        <v>30</v>
      </c>
    </row>
    <row r="6" s="1" customFormat="1" ht="20" customHeight="1" spans="1:26">
      <c r="A6" s="18"/>
      <c r="B6" s="19"/>
      <c r="C6" s="19"/>
      <c r="D6" s="19"/>
      <c r="E6" s="20" t="s">
        <v>31</v>
      </c>
      <c r="F6" s="19"/>
      <c r="G6" s="21">
        <f>G7+G93+G163+G180+G185</f>
        <v>3051.51</v>
      </c>
      <c r="H6" s="21">
        <f>H7+H93+H163+H180+H185</f>
        <v>1795.1</v>
      </c>
      <c r="I6" s="21"/>
      <c r="J6" s="21"/>
      <c r="K6" s="21">
        <f t="shared" ref="K6:N6" si="0">K7+K93+K163+K180+K185</f>
        <v>301.3</v>
      </c>
      <c r="L6" s="21">
        <f t="shared" si="0"/>
        <v>558.6</v>
      </c>
      <c r="M6" s="21">
        <f t="shared" si="0"/>
        <v>70</v>
      </c>
      <c r="N6" s="21">
        <f t="shared" si="0"/>
        <v>628.6</v>
      </c>
      <c r="O6" s="21">
        <v>-327.3</v>
      </c>
      <c r="P6" s="21">
        <f t="shared" ref="P6:Y6" si="1">P7+P93+P163+P180+P185</f>
        <v>173074.49</v>
      </c>
      <c r="Q6" s="21">
        <f t="shared" si="1"/>
        <v>107966.75</v>
      </c>
      <c r="R6" s="21"/>
      <c r="S6" s="21"/>
      <c r="T6" s="21">
        <f t="shared" si="1"/>
        <v>20102.1</v>
      </c>
      <c r="U6" s="21">
        <f t="shared" si="1"/>
        <v>14580</v>
      </c>
      <c r="V6" s="21">
        <f t="shared" si="1"/>
        <v>4184.9</v>
      </c>
      <c r="W6" s="21">
        <f t="shared" si="1"/>
        <v>18764.9</v>
      </c>
      <c r="X6" s="21">
        <f t="shared" si="1"/>
        <v>1337.2</v>
      </c>
      <c r="Y6" s="21">
        <f t="shared" si="1"/>
        <v>1009.9</v>
      </c>
      <c r="Z6" s="22"/>
    </row>
    <row r="7" s="1" customFormat="1" ht="20" customHeight="1" spans="1:26">
      <c r="A7" s="18"/>
      <c r="B7" s="19"/>
      <c r="C7" s="19"/>
      <c r="D7" s="19"/>
      <c r="E7" s="20" t="s">
        <v>32</v>
      </c>
      <c r="F7" s="19"/>
      <c r="G7" s="21">
        <f t="shared" ref="G7:O7" si="2">SUM(G9:G92)</f>
        <v>0</v>
      </c>
      <c r="H7" s="21">
        <f t="shared" si="2"/>
        <v>0</v>
      </c>
      <c r="I7" s="21"/>
      <c r="J7" s="21"/>
      <c r="K7" s="21">
        <f t="shared" si="2"/>
        <v>0</v>
      </c>
      <c r="L7" s="21">
        <f t="shared" si="2"/>
        <v>0</v>
      </c>
      <c r="M7" s="21">
        <f t="shared" si="2"/>
        <v>0</v>
      </c>
      <c r="N7" s="21">
        <f t="shared" si="2"/>
        <v>0</v>
      </c>
      <c r="O7" s="21">
        <f t="shared" si="2"/>
        <v>0</v>
      </c>
      <c r="P7" s="21">
        <f>P8+P16+P37+P44+P77+P74+P90</f>
        <v>72617.58</v>
      </c>
      <c r="Q7" s="21">
        <f t="shared" ref="Q7:Y7" si="3">Q8+Q16+Q37+Q44+Q74+Q77+Q90</f>
        <v>43885.74</v>
      </c>
      <c r="R7" s="21"/>
      <c r="S7" s="21"/>
      <c r="T7" s="21">
        <f t="shared" si="3"/>
        <v>8175.8</v>
      </c>
      <c r="U7" s="21">
        <f t="shared" si="3"/>
        <v>6870</v>
      </c>
      <c r="V7" s="21">
        <f t="shared" si="3"/>
        <v>1793.2</v>
      </c>
      <c r="W7" s="21">
        <f t="shared" si="3"/>
        <v>8663.2</v>
      </c>
      <c r="X7" s="21">
        <f t="shared" si="3"/>
        <v>-487.4</v>
      </c>
      <c r="Y7" s="21">
        <f t="shared" si="3"/>
        <v>-487.4</v>
      </c>
      <c r="Z7" s="22"/>
    </row>
    <row r="8" s="1" customFormat="1" ht="20" customHeight="1" spans="1:26">
      <c r="A8" s="18" t="s">
        <v>33</v>
      </c>
      <c r="B8" s="19"/>
      <c r="C8" s="19"/>
      <c r="D8" s="19"/>
      <c r="E8" s="20" t="s">
        <v>34</v>
      </c>
      <c r="F8" s="19"/>
      <c r="G8" s="21"/>
      <c r="H8" s="21"/>
      <c r="I8" s="21"/>
      <c r="J8" s="21"/>
      <c r="K8" s="21"/>
      <c r="L8" s="21"/>
      <c r="M8" s="21"/>
      <c r="N8" s="21"/>
      <c r="O8" s="21"/>
      <c r="P8" s="21">
        <f t="shared" ref="P8:Y8" si="4">SUM(P9:P15)</f>
        <v>2554.55</v>
      </c>
      <c r="Q8" s="21">
        <f t="shared" si="4"/>
        <v>1413.9</v>
      </c>
      <c r="R8" s="21"/>
      <c r="S8" s="21"/>
      <c r="T8" s="21">
        <f t="shared" si="4"/>
        <v>299</v>
      </c>
      <c r="U8" s="21">
        <f t="shared" si="4"/>
        <v>264</v>
      </c>
      <c r="V8" s="21">
        <f t="shared" si="4"/>
        <v>15.2</v>
      </c>
      <c r="W8" s="21">
        <f t="shared" si="4"/>
        <v>279.2</v>
      </c>
      <c r="X8" s="21">
        <f t="shared" si="4"/>
        <v>19.8</v>
      </c>
      <c r="Y8" s="21">
        <f t="shared" si="4"/>
        <v>19.8</v>
      </c>
      <c r="Z8" s="22"/>
    </row>
    <row r="9" s="1" customFormat="1" ht="30" customHeight="1" spans="1:26">
      <c r="A9" s="22">
        <v>1</v>
      </c>
      <c r="B9" s="18" t="s">
        <v>35</v>
      </c>
      <c r="C9" s="18" t="s">
        <v>36</v>
      </c>
      <c r="D9" s="18" t="s">
        <v>37</v>
      </c>
      <c r="E9" s="18" t="s">
        <v>38</v>
      </c>
      <c r="F9" s="18" t="s">
        <v>39</v>
      </c>
      <c r="G9" s="22"/>
      <c r="H9" s="22"/>
      <c r="I9" s="22"/>
      <c r="J9" s="22"/>
      <c r="K9" s="22"/>
      <c r="L9" s="22"/>
      <c r="M9" s="22"/>
      <c r="N9" s="22"/>
      <c r="O9" s="22"/>
      <c r="P9" s="22">
        <v>0</v>
      </c>
      <c r="Q9" s="22">
        <v>0</v>
      </c>
      <c r="R9" s="22">
        <v>0</v>
      </c>
      <c r="S9" s="22">
        <v>0</v>
      </c>
      <c r="T9" s="22">
        <v>0</v>
      </c>
      <c r="U9" s="22">
        <v>3</v>
      </c>
      <c r="V9" s="22">
        <v>0</v>
      </c>
      <c r="W9" s="22">
        <v>3</v>
      </c>
      <c r="X9" s="22">
        <f t="shared" ref="X9:X15" si="5">T9-W9</f>
        <v>-3</v>
      </c>
      <c r="Y9" s="22">
        <f t="shared" ref="Y9:Y15" si="6">X9+O9</f>
        <v>-3</v>
      </c>
      <c r="Z9" s="33" t="s">
        <v>40</v>
      </c>
    </row>
    <row r="10" s="1" customFormat="1" ht="30" customHeight="1" spans="1:26">
      <c r="A10" s="22">
        <v>2</v>
      </c>
      <c r="B10" s="18" t="s">
        <v>35</v>
      </c>
      <c r="C10" s="18" t="s">
        <v>36</v>
      </c>
      <c r="D10" s="18" t="s">
        <v>41</v>
      </c>
      <c r="E10" s="18" t="s">
        <v>42</v>
      </c>
      <c r="F10" s="18" t="s">
        <v>39</v>
      </c>
      <c r="G10" s="22"/>
      <c r="H10" s="22"/>
      <c r="I10" s="22"/>
      <c r="J10" s="22"/>
      <c r="K10" s="22"/>
      <c r="L10" s="22"/>
      <c r="M10" s="22"/>
      <c r="N10" s="22"/>
      <c r="O10" s="22"/>
      <c r="P10" s="22">
        <v>0</v>
      </c>
      <c r="Q10" s="22">
        <v>0</v>
      </c>
      <c r="R10" s="22">
        <v>0</v>
      </c>
      <c r="S10" s="22">
        <v>0</v>
      </c>
      <c r="T10" s="22">
        <v>0</v>
      </c>
      <c r="U10" s="22">
        <v>43</v>
      </c>
      <c r="V10" s="22">
        <v>0</v>
      </c>
      <c r="W10" s="22">
        <v>43</v>
      </c>
      <c r="X10" s="22">
        <f t="shared" si="5"/>
        <v>-43</v>
      </c>
      <c r="Y10" s="22">
        <f t="shared" si="6"/>
        <v>-43</v>
      </c>
      <c r="Z10" s="33" t="s">
        <v>40</v>
      </c>
    </row>
    <row r="11" s="1" customFormat="1" ht="30" customHeight="1" spans="1:26">
      <c r="A11" s="22">
        <v>3</v>
      </c>
      <c r="B11" s="18" t="s">
        <v>35</v>
      </c>
      <c r="C11" s="18" t="s">
        <v>36</v>
      </c>
      <c r="D11" s="18" t="s">
        <v>43</v>
      </c>
      <c r="E11" s="18" t="s">
        <v>44</v>
      </c>
      <c r="F11" s="18" t="s">
        <v>39</v>
      </c>
      <c r="G11" s="22"/>
      <c r="H11" s="22"/>
      <c r="I11" s="22"/>
      <c r="J11" s="22"/>
      <c r="K11" s="22"/>
      <c r="L11" s="22"/>
      <c r="M11" s="22"/>
      <c r="N11" s="22"/>
      <c r="O11" s="22"/>
      <c r="P11" s="22">
        <v>1304</v>
      </c>
      <c r="Q11" s="22">
        <v>638.06</v>
      </c>
      <c r="R11" s="22">
        <v>48.93</v>
      </c>
      <c r="S11" s="22">
        <v>0.1</v>
      </c>
      <c r="T11" s="22">
        <v>63.8</v>
      </c>
      <c r="U11" s="22">
        <v>84</v>
      </c>
      <c r="V11" s="22">
        <v>0</v>
      </c>
      <c r="W11" s="22">
        <v>84</v>
      </c>
      <c r="X11" s="22">
        <f t="shared" si="5"/>
        <v>-20.2</v>
      </c>
      <c r="Y11" s="22">
        <f t="shared" si="6"/>
        <v>-20.2</v>
      </c>
      <c r="Z11" s="33" t="s">
        <v>45</v>
      </c>
    </row>
    <row r="12" s="1" customFormat="1" ht="30" customHeight="1" spans="1:26">
      <c r="A12" s="22">
        <v>4</v>
      </c>
      <c r="B12" s="18" t="s">
        <v>35</v>
      </c>
      <c r="C12" s="18" t="s">
        <v>36</v>
      </c>
      <c r="D12" s="18" t="s">
        <v>43</v>
      </c>
      <c r="E12" s="18" t="s">
        <v>46</v>
      </c>
      <c r="F12" s="18" t="s">
        <v>39</v>
      </c>
      <c r="G12" s="22"/>
      <c r="H12" s="22"/>
      <c r="I12" s="22"/>
      <c r="J12" s="22"/>
      <c r="K12" s="22"/>
      <c r="L12" s="22"/>
      <c r="M12" s="22"/>
      <c r="N12" s="22"/>
      <c r="O12" s="22"/>
      <c r="P12" s="22">
        <v>0</v>
      </c>
      <c r="Q12" s="22">
        <v>0</v>
      </c>
      <c r="R12" s="22">
        <v>0</v>
      </c>
      <c r="S12" s="22">
        <v>0</v>
      </c>
      <c r="T12" s="22">
        <v>0</v>
      </c>
      <c r="U12" s="22">
        <v>43</v>
      </c>
      <c r="V12" s="22">
        <v>0</v>
      </c>
      <c r="W12" s="22">
        <v>43</v>
      </c>
      <c r="X12" s="22">
        <f t="shared" si="5"/>
        <v>-43</v>
      </c>
      <c r="Y12" s="22">
        <f t="shared" si="6"/>
        <v>-43</v>
      </c>
      <c r="Z12" s="33" t="s">
        <v>40</v>
      </c>
    </row>
    <row r="13" s="1" customFormat="1" ht="111" customHeight="1" spans="1:26">
      <c r="A13" s="22">
        <v>5</v>
      </c>
      <c r="B13" s="18" t="s">
        <v>35</v>
      </c>
      <c r="C13" s="18" t="s">
        <v>36</v>
      </c>
      <c r="D13" s="18" t="s">
        <v>47</v>
      </c>
      <c r="E13" s="18" t="s">
        <v>48</v>
      </c>
      <c r="F13" s="22" t="s">
        <v>49</v>
      </c>
      <c r="G13" s="22"/>
      <c r="H13" s="22"/>
      <c r="I13" s="22"/>
      <c r="J13" s="22"/>
      <c r="K13" s="22"/>
      <c r="L13" s="22"/>
      <c r="M13" s="22"/>
      <c r="N13" s="22"/>
      <c r="O13" s="22"/>
      <c r="P13" s="22">
        <v>0</v>
      </c>
      <c r="Q13" s="22">
        <v>0</v>
      </c>
      <c r="R13" s="22">
        <v>0</v>
      </c>
      <c r="S13" s="18" t="s">
        <v>50</v>
      </c>
      <c r="T13" s="22">
        <v>80</v>
      </c>
      <c r="U13" s="22">
        <v>48</v>
      </c>
      <c r="V13" s="22">
        <v>15.2</v>
      </c>
      <c r="W13" s="22">
        <v>63.2</v>
      </c>
      <c r="X13" s="22">
        <f t="shared" si="5"/>
        <v>16.8</v>
      </c>
      <c r="Y13" s="22">
        <f t="shared" si="6"/>
        <v>16.8</v>
      </c>
      <c r="Z13" s="33" t="s">
        <v>51</v>
      </c>
    </row>
    <row r="14" s="1" customFormat="1" ht="116" customHeight="1" spans="1:26">
      <c r="A14" s="22">
        <v>6</v>
      </c>
      <c r="B14" s="18" t="s">
        <v>35</v>
      </c>
      <c r="C14" s="18" t="s">
        <v>36</v>
      </c>
      <c r="D14" s="18" t="s">
        <v>52</v>
      </c>
      <c r="E14" s="18" t="s">
        <v>53</v>
      </c>
      <c r="F14" s="18" t="s">
        <v>39</v>
      </c>
      <c r="G14" s="22"/>
      <c r="H14" s="22"/>
      <c r="I14" s="22"/>
      <c r="J14" s="22"/>
      <c r="K14" s="22"/>
      <c r="L14" s="22"/>
      <c r="M14" s="22"/>
      <c r="N14" s="22"/>
      <c r="O14" s="22"/>
      <c r="P14" s="22">
        <v>728.54</v>
      </c>
      <c r="Q14" s="22">
        <v>487.81</v>
      </c>
      <c r="R14" s="22">
        <v>66.95</v>
      </c>
      <c r="S14" s="22">
        <v>0.2</v>
      </c>
      <c r="T14" s="22">
        <v>97.6</v>
      </c>
      <c r="U14" s="22">
        <v>14</v>
      </c>
      <c r="V14" s="22">
        <v>0</v>
      </c>
      <c r="W14" s="22">
        <v>14</v>
      </c>
      <c r="X14" s="22">
        <f t="shared" si="5"/>
        <v>83.6</v>
      </c>
      <c r="Y14" s="22">
        <f t="shared" si="6"/>
        <v>83.6</v>
      </c>
      <c r="Z14" s="33" t="s">
        <v>54</v>
      </c>
    </row>
    <row r="15" s="1" customFormat="1" ht="106" customHeight="1" spans="1:26">
      <c r="A15" s="22">
        <v>7</v>
      </c>
      <c r="B15" s="18" t="s">
        <v>35</v>
      </c>
      <c r="C15" s="18" t="s">
        <v>36</v>
      </c>
      <c r="D15" s="18" t="s">
        <v>55</v>
      </c>
      <c r="E15" s="18" t="s">
        <v>56</v>
      </c>
      <c r="F15" s="18" t="s">
        <v>39</v>
      </c>
      <c r="G15" s="22"/>
      <c r="H15" s="22"/>
      <c r="I15" s="22"/>
      <c r="J15" s="22"/>
      <c r="K15" s="22"/>
      <c r="L15" s="22"/>
      <c r="M15" s="22"/>
      <c r="N15" s="22"/>
      <c r="O15" s="22"/>
      <c r="P15" s="22">
        <v>522.01</v>
      </c>
      <c r="Q15" s="22">
        <v>288.03</v>
      </c>
      <c r="R15" s="22">
        <v>55.17</v>
      </c>
      <c r="S15" s="22">
        <v>0.2</v>
      </c>
      <c r="T15" s="22">
        <v>57.6</v>
      </c>
      <c r="U15" s="22">
        <v>29</v>
      </c>
      <c r="V15" s="22">
        <v>0</v>
      </c>
      <c r="W15" s="22">
        <v>29</v>
      </c>
      <c r="X15" s="22">
        <f t="shared" si="5"/>
        <v>28.6</v>
      </c>
      <c r="Y15" s="22">
        <f t="shared" si="6"/>
        <v>28.6</v>
      </c>
      <c r="Z15" s="33" t="s">
        <v>57</v>
      </c>
    </row>
    <row r="16" s="3" customFormat="1" ht="30" customHeight="1" spans="1:26">
      <c r="A16" s="18" t="s">
        <v>58</v>
      </c>
      <c r="B16" s="20"/>
      <c r="C16" s="20"/>
      <c r="D16" s="20"/>
      <c r="E16" s="20" t="s">
        <v>59</v>
      </c>
      <c r="F16" s="20"/>
      <c r="G16" s="21"/>
      <c r="H16" s="21"/>
      <c r="I16" s="21"/>
      <c r="J16" s="21"/>
      <c r="K16" s="21"/>
      <c r="L16" s="21"/>
      <c r="M16" s="21"/>
      <c r="N16" s="21"/>
      <c r="O16" s="21"/>
      <c r="P16" s="21">
        <f t="shared" ref="P16:Y16" si="7">SUM(P17:P36)</f>
        <v>23189.43</v>
      </c>
      <c r="Q16" s="21">
        <f t="shared" si="7"/>
        <v>13915</v>
      </c>
      <c r="R16" s="21"/>
      <c r="S16" s="21"/>
      <c r="T16" s="21">
        <f t="shared" si="7"/>
        <v>2845.2</v>
      </c>
      <c r="U16" s="21">
        <f t="shared" si="7"/>
        <v>1787</v>
      </c>
      <c r="V16" s="21">
        <f t="shared" si="7"/>
        <v>521</v>
      </c>
      <c r="W16" s="21">
        <f t="shared" si="7"/>
        <v>2308</v>
      </c>
      <c r="X16" s="21">
        <f t="shared" si="7"/>
        <v>537.2</v>
      </c>
      <c r="Y16" s="21">
        <f t="shared" si="7"/>
        <v>537.2</v>
      </c>
      <c r="Z16" s="34"/>
    </row>
    <row r="17" s="1" customFormat="1" ht="72" customHeight="1" spans="1:26">
      <c r="A17" s="22">
        <v>8</v>
      </c>
      <c r="B17" s="18" t="s">
        <v>35</v>
      </c>
      <c r="C17" s="18" t="s">
        <v>60</v>
      </c>
      <c r="D17" s="18" t="s">
        <v>61</v>
      </c>
      <c r="E17" s="18" t="s">
        <v>62</v>
      </c>
      <c r="F17" s="18" t="s">
        <v>39</v>
      </c>
      <c r="G17" s="22"/>
      <c r="H17" s="22"/>
      <c r="I17" s="22"/>
      <c r="J17" s="22"/>
      <c r="K17" s="22"/>
      <c r="L17" s="22"/>
      <c r="M17" s="22"/>
      <c r="N17" s="22"/>
      <c r="O17" s="22"/>
      <c r="P17" s="22">
        <v>186.7</v>
      </c>
      <c r="Q17" s="22">
        <v>0</v>
      </c>
      <c r="R17" s="22">
        <v>0</v>
      </c>
      <c r="S17" s="22">
        <v>0</v>
      </c>
      <c r="T17" s="22">
        <v>0</v>
      </c>
      <c r="U17" s="22">
        <v>24</v>
      </c>
      <c r="V17" s="22">
        <v>0</v>
      </c>
      <c r="W17" s="22">
        <v>24</v>
      </c>
      <c r="X17" s="22">
        <f t="shared" ref="X17:X36" si="8">T17-W17</f>
        <v>-24</v>
      </c>
      <c r="Y17" s="22">
        <f t="shared" ref="Y17:Y36" si="9">X17+O17</f>
        <v>-24</v>
      </c>
      <c r="Z17" s="33" t="s">
        <v>63</v>
      </c>
    </row>
    <row r="18" s="1" customFormat="1" ht="30" customHeight="1" spans="1:26">
      <c r="A18" s="22">
        <v>9</v>
      </c>
      <c r="B18" s="18" t="s">
        <v>35</v>
      </c>
      <c r="C18" s="18" t="s">
        <v>60</v>
      </c>
      <c r="D18" s="18" t="s">
        <v>64</v>
      </c>
      <c r="E18" s="18" t="s">
        <v>65</v>
      </c>
      <c r="F18" s="18" t="s">
        <v>39</v>
      </c>
      <c r="G18" s="22"/>
      <c r="H18" s="22"/>
      <c r="I18" s="22"/>
      <c r="J18" s="22"/>
      <c r="K18" s="22"/>
      <c r="L18" s="22"/>
      <c r="M18" s="22"/>
      <c r="N18" s="22"/>
      <c r="O18" s="22"/>
      <c r="P18" s="22">
        <v>4390.75</v>
      </c>
      <c r="Q18" s="22">
        <v>2860.09</v>
      </c>
      <c r="R18" s="22">
        <v>65.13</v>
      </c>
      <c r="S18" s="22">
        <v>0.2</v>
      </c>
      <c r="T18" s="22">
        <v>572</v>
      </c>
      <c r="U18" s="22">
        <v>312</v>
      </c>
      <c r="V18" s="22">
        <v>90</v>
      </c>
      <c r="W18" s="22">
        <v>402</v>
      </c>
      <c r="X18" s="22">
        <f t="shared" si="8"/>
        <v>170</v>
      </c>
      <c r="Y18" s="22">
        <f t="shared" si="9"/>
        <v>170</v>
      </c>
      <c r="Z18" s="35" t="s">
        <v>45</v>
      </c>
    </row>
    <row r="19" s="1" customFormat="1" ht="30" customHeight="1" spans="1:26">
      <c r="A19" s="22">
        <v>10</v>
      </c>
      <c r="B19" s="18" t="s">
        <v>35</v>
      </c>
      <c r="C19" s="18" t="s">
        <v>60</v>
      </c>
      <c r="D19" s="18" t="s">
        <v>66</v>
      </c>
      <c r="E19" s="18" t="s">
        <v>67</v>
      </c>
      <c r="F19" s="18" t="s">
        <v>39</v>
      </c>
      <c r="G19" s="22"/>
      <c r="H19" s="22"/>
      <c r="I19" s="22"/>
      <c r="J19" s="22"/>
      <c r="K19" s="22"/>
      <c r="L19" s="22"/>
      <c r="M19" s="22"/>
      <c r="N19" s="22"/>
      <c r="O19" s="22"/>
      <c r="P19" s="22">
        <v>607.15</v>
      </c>
      <c r="Q19" s="22">
        <v>476.57</v>
      </c>
      <c r="R19" s="22">
        <v>78.49</v>
      </c>
      <c r="S19" s="22">
        <v>0.2</v>
      </c>
      <c r="T19" s="22">
        <v>95.3</v>
      </c>
      <c r="U19" s="22">
        <v>45</v>
      </c>
      <c r="V19" s="22">
        <v>15</v>
      </c>
      <c r="W19" s="22">
        <v>60</v>
      </c>
      <c r="X19" s="22">
        <f t="shared" si="8"/>
        <v>35.3</v>
      </c>
      <c r="Y19" s="22">
        <f t="shared" si="9"/>
        <v>35.3</v>
      </c>
      <c r="Z19" s="33" t="s">
        <v>45</v>
      </c>
    </row>
    <row r="20" s="1" customFormat="1" ht="75" customHeight="1" spans="1:26">
      <c r="A20" s="22">
        <v>11</v>
      </c>
      <c r="B20" s="18" t="s">
        <v>35</v>
      </c>
      <c r="C20" s="18" t="s">
        <v>60</v>
      </c>
      <c r="D20" s="18" t="s">
        <v>68</v>
      </c>
      <c r="E20" s="18" t="s">
        <v>69</v>
      </c>
      <c r="F20" s="18" t="s">
        <v>39</v>
      </c>
      <c r="G20" s="22"/>
      <c r="H20" s="22"/>
      <c r="I20" s="22"/>
      <c r="J20" s="22"/>
      <c r="K20" s="22"/>
      <c r="L20" s="22"/>
      <c r="M20" s="22"/>
      <c r="N20" s="22"/>
      <c r="O20" s="22"/>
      <c r="P20" s="22">
        <v>2205.78</v>
      </c>
      <c r="Q20" s="22">
        <v>1323.41</v>
      </c>
      <c r="R20" s="22">
        <v>59.99</v>
      </c>
      <c r="S20" s="22">
        <v>0.2</v>
      </c>
      <c r="T20" s="22">
        <v>264.7</v>
      </c>
      <c r="U20" s="22">
        <v>100</v>
      </c>
      <c r="V20" s="22">
        <v>32</v>
      </c>
      <c r="W20" s="22">
        <v>132</v>
      </c>
      <c r="X20" s="22">
        <f t="shared" si="8"/>
        <v>132.7</v>
      </c>
      <c r="Y20" s="22">
        <f t="shared" si="9"/>
        <v>132.7</v>
      </c>
      <c r="Z20" s="33" t="s">
        <v>70</v>
      </c>
    </row>
    <row r="21" s="1" customFormat="1" ht="75" customHeight="1" spans="1:26">
      <c r="A21" s="22">
        <v>12</v>
      </c>
      <c r="B21" s="18" t="s">
        <v>35</v>
      </c>
      <c r="C21" s="18" t="s">
        <v>60</v>
      </c>
      <c r="D21" s="18" t="s">
        <v>71</v>
      </c>
      <c r="E21" s="18" t="s">
        <v>72</v>
      </c>
      <c r="F21" s="18" t="s">
        <v>39</v>
      </c>
      <c r="G21" s="22"/>
      <c r="H21" s="22"/>
      <c r="I21" s="22"/>
      <c r="J21" s="22"/>
      <c r="K21" s="22"/>
      <c r="L21" s="22"/>
      <c r="M21" s="22"/>
      <c r="N21" s="22"/>
      <c r="O21" s="22"/>
      <c r="P21" s="22">
        <v>3564</v>
      </c>
      <c r="Q21" s="22">
        <v>2181.71</v>
      </c>
      <c r="R21" s="22">
        <v>61.21</v>
      </c>
      <c r="S21" s="22">
        <v>0.2</v>
      </c>
      <c r="T21" s="22">
        <v>436.3</v>
      </c>
      <c r="U21" s="22">
        <v>288</v>
      </c>
      <c r="V21" s="22">
        <v>92</v>
      </c>
      <c r="W21" s="22">
        <v>380</v>
      </c>
      <c r="X21" s="22">
        <f t="shared" si="8"/>
        <v>56.3</v>
      </c>
      <c r="Y21" s="22">
        <f t="shared" si="9"/>
        <v>56.3</v>
      </c>
      <c r="Z21" s="33" t="s">
        <v>73</v>
      </c>
    </row>
    <row r="22" s="1" customFormat="1" ht="75" customHeight="1" spans="1:26">
      <c r="A22" s="22">
        <v>13</v>
      </c>
      <c r="B22" s="18" t="s">
        <v>35</v>
      </c>
      <c r="C22" s="18" t="s">
        <v>60</v>
      </c>
      <c r="D22" s="18" t="s">
        <v>64</v>
      </c>
      <c r="E22" s="18" t="s">
        <v>74</v>
      </c>
      <c r="F22" s="18" t="s">
        <v>39</v>
      </c>
      <c r="G22" s="22"/>
      <c r="H22" s="22"/>
      <c r="I22" s="22"/>
      <c r="J22" s="22"/>
      <c r="K22" s="22"/>
      <c r="L22" s="22"/>
      <c r="M22" s="22"/>
      <c r="N22" s="22"/>
      <c r="O22" s="22"/>
      <c r="P22" s="22">
        <v>1521.29</v>
      </c>
      <c r="Q22" s="22">
        <v>531.28</v>
      </c>
      <c r="R22" s="22">
        <v>34.92</v>
      </c>
      <c r="S22" s="22">
        <v>0</v>
      </c>
      <c r="T22" s="22">
        <v>0</v>
      </c>
      <c r="U22" s="22">
        <v>120</v>
      </c>
      <c r="V22" s="22">
        <v>0</v>
      </c>
      <c r="W22" s="22">
        <v>120</v>
      </c>
      <c r="X22" s="22">
        <f t="shared" si="8"/>
        <v>-120</v>
      </c>
      <c r="Y22" s="22">
        <f t="shared" si="9"/>
        <v>-120</v>
      </c>
      <c r="Z22" s="33" t="s">
        <v>75</v>
      </c>
    </row>
    <row r="23" s="1" customFormat="1" ht="30" customHeight="1" spans="1:26">
      <c r="A23" s="22">
        <v>14</v>
      </c>
      <c r="B23" s="18" t="s">
        <v>35</v>
      </c>
      <c r="C23" s="18" t="s">
        <v>60</v>
      </c>
      <c r="D23" s="18" t="s">
        <v>76</v>
      </c>
      <c r="E23" s="18" t="s">
        <v>77</v>
      </c>
      <c r="F23" s="18" t="s">
        <v>39</v>
      </c>
      <c r="G23" s="22"/>
      <c r="H23" s="22"/>
      <c r="I23" s="22"/>
      <c r="J23" s="22"/>
      <c r="K23" s="22"/>
      <c r="L23" s="22"/>
      <c r="M23" s="22"/>
      <c r="N23" s="22"/>
      <c r="O23" s="22"/>
      <c r="P23" s="22">
        <v>4965.75</v>
      </c>
      <c r="Q23" s="22">
        <v>2990.73</v>
      </c>
      <c r="R23" s="22">
        <v>60.22</v>
      </c>
      <c r="S23" s="22">
        <v>0.2</v>
      </c>
      <c r="T23" s="22">
        <v>598.1</v>
      </c>
      <c r="U23" s="22">
        <v>115</v>
      </c>
      <c r="V23" s="22">
        <v>37</v>
      </c>
      <c r="W23" s="22">
        <v>152</v>
      </c>
      <c r="X23" s="22">
        <f t="shared" si="8"/>
        <v>446.1</v>
      </c>
      <c r="Y23" s="22">
        <f t="shared" si="9"/>
        <v>446.1</v>
      </c>
      <c r="Z23" s="33" t="s">
        <v>45</v>
      </c>
    </row>
    <row r="24" s="1" customFormat="1" ht="30" customHeight="1" spans="1:26">
      <c r="A24" s="22">
        <v>15</v>
      </c>
      <c r="B24" s="18" t="s">
        <v>35</v>
      </c>
      <c r="C24" s="18" t="s">
        <v>60</v>
      </c>
      <c r="D24" s="18" t="s">
        <v>64</v>
      </c>
      <c r="E24" s="18" t="s">
        <v>78</v>
      </c>
      <c r="F24" s="18" t="s">
        <v>39</v>
      </c>
      <c r="G24" s="22"/>
      <c r="H24" s="22"/>
      <c r="I24" s="22"/>
      <c r="J24" s="22"/>
      <c r="K24" s="22"/>
      <c r="L24" s="22"/>
      <c r="M24" s="22"/>
      <c r="N24" s="22"/>
      <c r="O24" s="22"/>
      <c r="P24" s="22">
        <v>0</v>
      </c>
      <c r="Q24" s="22">
        <v>0</v>
      </c>
      <c r="R24" s="22">
        <v>0</v>
      </c>
      <c r="S24" s="22">
        <v>0</v>
      </c>
      <c r="T24" s="22">
        <v>0</v>
      </c>
      <c r="U24" s="27">
        <v>0</v>
      </c>
      <c r="V24" s="27">
        <v>10</v>
      </c>
      <c r="W24" s="22">
        <v>10</v>
      </c>
      <c r="X24" s="22">
        <f t="shared" si="8"/>
        <v>-10</v>
      </c>
      <c r="Y24" s="22">
        <f t="shared" si="9"/>
        <v>-10</v>
      </c>
      <c r="Z24" s="33" t="s">
        <v>40</v>
      </c>
    </row>
    <row r="25" s="1" customFormat="1" ht="30" customHeight="1" spans="1:26">
      <c r="A25" s="22">
        <v>16</v>
      </c>
      <c r="B25" s="18" t="s">
        <v>35</v>
      </c>
      <c r="C25" s="18" t="s">
        <v>60</v>
      </c>
      <c r="D25" s="18" t="s">
        <v>79</v>
      </c>
      <c r="E25" s="18" t="s">
        <v>80</v>
      </c>
      <c r="F25" s="18" t="s">
        <v>39</v>
      </c>
      <c r="G25" s="22"/>
      <c r="H25" s="22"/>
      <c r="I25" s="22"/>
      <c r="J25" s="22"/>
      <c r="K25" s="22"/>
      <c r="L25" s="22"/>
      <c r="M25" s="22"/>
      <c r="N25" s="22"/>
      <c r="O25" s="22"/>
      <c r="P25" s="22">
        <v>0</v>
      </c>
      <c r="Q25" s="22">
        <v>0</v>
      </c>
      <c r="R25" s="22">
        <v>0</v>
      </c>
      <c r="S25" s="22">
        <v>0</v>
      </c>
      <c r="T25" s="22">
        <v>0</v>
      </c>
      <c r="U25" s="27">
        <v>6</v>
      </c>
      <c r="V25" s="22">
        <v>0</v>
      </c>
      <c r="W25" s="22">
        <v>6</v>
      </c>
      <c r="X25" s="22">
        <f t="shared" si="8"/>
        <v>-6</v>
      </c>
      <c r="Y25" s="22">
        <f t="shared" si="9"/>
        <v>-6</v>
      </c>
      <c r="Z25" s="33" t="s">
        <v>40</v>
      </c>
    </row>
    <row r="26" s="1" customFormat="1" ht="30" customHeight="1" spans="1:26">
      <c r="A26" s="22">
        <v>17</v>
      </c>
      <c r="B26" s="18" t="s">
        <v>35</v>
      </c>
      <c r="C26" s="18" t="s">
        <v>60</v>
      </c>
      <c r="D26" s="18" t="s">
        <v>81</v>
      </c>
      <c r="E26" s="18" t="s">
        <v>82</v>
      </c>
      <c r="F26" s="18" t="s">
        <v>39</v>
      </c>
      <c r="G26" s="22"/>
      <c r="H26" s="22"/>
      <c r="I26" s="22"/>
      <c r="J26" s="22"/>
      <c r="K26" s="22"/>
      <c r="L26" s="22"/>
      <c r="M26" s="22"/>
      <c r="N26" s="22"/>
      <c r="O26" s="22"/>
      <c r="P26" s="22">
        <v>2236.55</v>
      </c>
      <c r="Q26" s="22">
        <v>1824.32</v>
      </c>
      <c r="R26" s="22">
        <v>81.56</v>
      </c>
      <c r="S26" s="22">
        <v>0.2</v>
      </c>
      <c r="T26" s="22">
        <v>364.9</v>
      </c>
      <c r="U26" s="27">
        <v>180</v>
      </c>
      <c r="V26" s="22">
        <v>58</v>
      </c>
      <c r="W26" s="22">
        <v>238</v>
      </c>
      <c r="X26" s="22">
        <f t="shared" si="8"/>
        <v>126.9</v>
      </c>
      <c r="Y26" s="22">
        <f t="shared" si="9"/>
        <v>126.9</v>
      </c>
      <c r="Z26" s="33" t="s">
        <v>45</v>
      </c>
    </row>
    <row r="27" s="1" customFormat="1" ht="43" customHeight="1" spans="1:26">
      <c r="A27" s="22">
        <v>18</v>
      </c>
      <c r="B27" s="18" t="s">
        <v>35</v>
      </c>
      <c r="C27" s="18" t="s">
        <v>60</v>
      </c>
      <c r="D27" s="18" t="s">
        <v>83</v>
      </c>
      <c r="E27" s="18" t="s">
        <v>84</v>
      </c>
      <c r="F27" s="18" t="s">
        <v>39</v>
      </c>
      <c r="G27" s="22"/>
      <c r="H27" s="22"/>
      <c r="I27" s="22"/>
      <c r="J27" s="22"/>
      <c r="K27" s="22"/>
      <c r="L27" s="22"/>
      <c r="M27" s="22"/>
      <c r="N27" s="22"/>
      <c r="O27" s="22"/>
      <c r="P27" s="22">
        <v>0</v>
      </c>
      <c r="Q27" s="22">
        <v>0</v>
      </c>
      <c r="R27" s="22">
        <v>0</v>
      </c>
      <c r="S27" s="22">
        <v>0</v>
      </c>
      <c r="T27" s="22">
        <v>0</v>
      </c>
      <c r="U27" s="27">
        <v>9</v>
      </c>
      <c r="V27" s="22">
        <v>0</v>
      </c>
      <c r="W27" s="22">
        <v>9</v>
      </c>
      <c r="X27" s="22">
        <f t="shared" si="8"/>
        <v>-9</v>
      </c>
      <c r="Y27" s="22">
        <f t="shared" si="9"/>
        <v>-9</v>
      </c>
      <c r="Z27" s="33" t="s">
        <v>85</v>
      </c>
    </row>
    <row r="28" s="1" customFormat="1" ht="113" customHeight="1" spans="1:26">
      <c r="A28" s="22">
        <v>19</v>
      </c>
      <c r="B28" s="18" t="s">
        <v>35</v>
      </c>
      <c r="C28" s="18" t="s">
        <v>60</v>
      </c>
      <c r="D28" s="18" t="s">
        <v>83</v>
      </c>
      <c r="E28" s="18" t="s">
        <v>86</v>
      </c>
      <c r="F28" s="18" t="s">
        <v>39</v>
      </c>
      <c r="G28" s="22"/>
      <c r="H28" s="22"/>
      <c r="I28" s="22"/>
      <c r="J28" s="22"/>
      <c r="K28" s="22"/>
      <c r="L28" s="22"/>
      <c r="M28" s="22"/>
      <c r="N28" s="22"/>
      <c r="O28" s="22"/>
      <c r="P28" s="22">
        <v>1520.62</v>
      </c>
      <c r="Q28" s="22">
        <v>714.24</v>
      </c>
      <c r="R28" s="22">
        <v>46.97</v>
      </c>
      <c r="S28" s="22">
        <v>0.1</v>
      </c>
      <c r="T28" s="22">
        <v>71.4</v>
      </c>
      <c r="U28" s="27">
        <v>102</v>
      </c>
      <c r="V28" s="22">
        <v>33</v>
      </c>
      <c r="W28" s="22">
        <v>135</v>
      </c>
      <c r="X28" s="22">
        <f t="shared" si="8"/>
        <v>-63.6</v>
      </c>
      <c r="Y28" s="22">
        <f t="shared" si="9"/>
        <v>-63.6</v>
      </c>
      <c r="Z28" s="33" t="s">
        <v>87</v>
      </c>
    </row>
    <row r="29" s="1" customFormat="1" ht="30" customHeight="1" spans="1:26">
      <c r="A29" s="22">
        <v>20</v>
      </c>
      <c r="B29" s="18" t="s">
        <v>35</v>
      </c>
      <c r="C29" s="18" t="s">
        <v>60</v>
      </c>
      <c r="D29" s="18" t="s">
        <v>88</v>
      </c>
      <c r="E29" s="18" t="s">
        <v>89</v>
      </c>
      <c r="F29" s="22" t="s">
        <v>49</v>
      </c>
      <c r="G29" s="22"/>
      <c r="H29" s="22"/>
      <c r="I29" s="22"/>
      <c r="J29" s="22"/>
      <c r="K29" s="22"/>
      <c r="L29" s="22"/>
      <c r="M29" s="22"/>
      <c r="N29" s="22"/>
      <c r="O29" s="22"/>
      <c r="P29" s="22">
        <v>0</v>
      </c>
      <c r="Q29" s="22">
        <v>0</v>
      </c>
      <c r="R29" s="22">
        <v>0</v>
      </c>
      <c r="S29" s="18" t="s">
        <v>50</v>
      </c>
      <c r="T29" s="22">
        <v>80</v>
      </c>
      <c r="U29" s="27">
        <v>48</v>
      </c>
      <c r="V29" s="22">
        <v>15</v>
      </c>
      <c r="W29" s="22">
        <v>63</v>
      </c>
      <c r="X29" s="22">
        <f t="shared" si="8"/>
        <v>17</v>
      </c>
      <c r="Y29" s="22">
        <f t="shared" si="9"/>
        <v>17</v>
      </c>
      <c r="Z29" s="36" t="s">
        <v>90</v>
      </c>
    </row>
    <row r="30" s="1" customFormat="1" ht="30" customHeight="1" spans="1:26">
      <c r="A30" s="22">
        <v>21</v>
      </c>
      <c r="B30" s="18" t="s">
        <v>35</v>
      </c>
      <c r="C30" s="18" t="s">
        <v>60</v>
      </c>
      <c r="D30" s="18" t="s">
        <v>91</v>
      </c>
      <c r="E30" s="18" t="s">
        <v>92</v>
      </c>
      <c r="F30" s="22" t="s">
        <v>49</v>
      </c>
      <c r="G30" s="22"/>
      <c r="H30" s="22"/>
      <c r="I30" s="22"/>
      <c r="J30" s="22"/>
      <c r="K30" s="22"/>
      <c r="L30" s="22"/>
      <c r="M30" s="22"/>
      <c r="N30" s="22"/>
      <c r="O30" s="22"/>
      <c r="P30" s="22">
        <v>0</v>
      </c>
      <c r="Q30" s="22">
        <v>0</v>
      </c>
      <c r="R30" s="22">
        <v>0</v>
      </c>
      <c r="S30" s="18" t="s">
        <v>50</v>
      </c>
      <c r="T30" s="22">
        <v>80</v>
      </c>
      <c r="U30" s="27">
        <v>48</v>
      </c>
      <c r="V30" s="22">
        <v>15</v>
      </c>
      <c r="W30" s="22">
        <v>63</v>
      </c>
      <c r="X30" s="22">
        <f t="shared" si="8"/>
        <v>17</v>
      </c>
      <c r="Y30" s="22">
        <f t="shared" si="9"/>
        <v>17</v>
      </c>
      <c r="Z30" s="33" t="s">
        <v>93</v>
      </c>
    </row>
    <row r="31" s="1" customFormat="1" ht="30" customHeight="1" spans="1:26">
      <c r="A31" s="22">
        <v>22</v>
      </c>
      <c r="B31" s="18" t="s">
        <v>35</v>
      </c>
      <c r="C31" s="18" t="s">
        <v>60</v>
      </c>
      <c r="D31" s="18" t="s">
        <v>91</v>
      </c>
      <c r="E31" s="18" t="s">
        <v>92</v>
      </c>
      <c r="F31" s="18" t="s">
        <v>39</v>
      </c>
      <c r="G31" s="22"/>
      <c r="H31" s="22"/>
      <c r="I31" s="22"/>
      <c r="J31" s="22"/>
      <c r="K31" s="22"/>
      <c r="L31" s="22"/>
      <c r="M31" s="22"/>
      <c r="N31" s="22"/>
      <c r="O31" s="22"/>
      <c r="P31" s="22">
        <v>0</v>
      </c>
      <c r="Q31" s="22">
        <v>0</v>
      </c>
      <c r="R31" s="22">
        <v>0</v>
      </c>
      <c r="S31" s="22">
        <v>0</v>
      </c>
      <c r="T31" s="22">
        <v>0</v>
      </c>
      <c r="U31" s="27">
        <v>78</v>
      </c>
      <c r="V31" s="22">
        <v>25</v>
      </c>
      <c r="W31" s="22">
        <v>103</v>
      </c>
      <c r="X31" s="22">
        <f t="shared" si="8"/>
        <v>-103</v>
      </c>
      <c r="Y31" s="22">
        <f t="shared" si="9"/>
        <v>-103</v>
      </c>
      <c r="Z31" s="33" t="s">
        <v>94</v>
      </c>
    </row>
    <row r="32" s="1" customFormat="1" ht="30" customHeight="1" spans="1:26">
      <c r="A32" s="22">
        <v>23</v>
      </c>
      <c r="B32" s="18" t="s">
        <v>35</v>
      </c>
      <c r="C32" s="18" t="s">
        <v>60</v>
      </c>
      <c r="D32" s="18" t="s">
        <v>91</v>
      </c>
      <c r="E32" s="18" t="s">
        <v>95</v>
      </c>
      <c r="F32" s="22" t="s">
        <v>49</v>
      </c>
      <c r="G32" s="22"/>
      <c r="H32" s="22"/>
      <c r="I32" s="22"/>
      <c r="J32" s="22"/>
      <c r="K32" s="22"/>
      <c r="L32" s="22"/>
      <c r="M32" s="22"/>
      <c r="N32" s="22"/>
      <c r="O32" s="22"/>
      <c r="P32" s="22">
        <v>0</v>
      </c>
      <c r="Q32" s="22">
        <v>0</v>
      </c>
      <c r="R32" s="22">
        <v>0</v>
      </c>
      <c r="S32" s="18" t="s">
        <v>50</v>
      </c>
      <c r="T32" s="22">
        <v>80</v>
      </c>
      <c r="U32" s="27">
        <v>48</v>
      </c>
      <c r="V32" s="22">
        <v>15</v>
      </c>
      <c r="W32" s="22">
        <v>63</v>
      </c>
      <c r="X32" s="22">
        <f t="shared" si="8"/>
        <v>17</v>
      </c>
      <c r="Y32" s="22">
        <f t="shared" si="9"/>
        <v>17</v>
      </c>
      <c r="Z32" s="33" t="s">
        <v>96</v>
      </c>
    </row>
    <row r="33" s="1" customFormat="1" ht="78" customHeight="1" spans="1:26">
      <c r="A33" s="22">
        <v>24</v>
      </c>
      <c r="B33" s="18" t="s">
        <v>35</v>
      </c>
      <c r="C33" s="18" t="s">
        <v>60</v>
      </c>
      <c r="D33" s="18" t="s">
        <v>91</v>
      </c>
      <c r="E33" s="18" t="s">
        <v>95</v>
      </c>
      <c r="F33" s="18" t="s">
        <v>39</v>
      </c>
      <c r="G33" s="22"/>
      <c r="H33" s="22"/>
      <c r="I33" s="22"/>
      <c r="J33" s="22"/>
      <c r="K33" s="22"/>
      <c r="L33" s="22"/>
      <c r="M33" s="22"/>
      <c r="N33" s="22"/>
      <c r="O33" s="22"/>
      <c r="P33" s="22">
        <v>1350.32</v>
      </c>
      <c r="Q33" s="22">
        <v>1012.65</v>
      </c>
      <c r="R33" s="22">
        <v>74.99</v>
      </c>
      <c r="S33" s="22">
        <v>0.2</v>
      </c>
      <c r="T33" s="22">
        <v>202.5</v>
      </c>
      <c r="U33" s="27">
        <v>120</v>
      </c>
      <c r="V33" s="22">
        <v>39</v>
      </c>
      <c r="W33" s="22">
        <v>159</v>
      </c>
      <c r="X33" s="22">
        <f t="shared" si="8"/>
        <v>43.5</v>
      </c>
      <c r="Y33" s="22">
        <f t="shared" si="9"/>
        <v>43.5</v>
      </c>
      <c r="Z33" s="33" t="s">
        <v>97</v>
      </c>
    </row>
    <row r="34" s="1" customFormat="1" ht="30" customHeight="1" spans="1:26">
      <c r="A34" s="22">
        <v>25</v>
      </c>
      <c r="B34" s="18" t="s">
        <v>35</v>
      </c>
      <c r="C34" s="18" t="s">
        <v>60</v>
      </c>
      <c r="D34" s="18" t="s">
        <v>98</v>
      </c>
      <c r="E34" s="18" t="s">
        <v>99</v>
      </c>
      <c r="F34" s="22" t="s">
        <v>49</v>
      </c>
      <c r="G34" s="22"/>
      <c r="H34" s="22"/>
      <c r="I34" s="22"/>
      <c r="J34" s="22"/>
      <c r="K34" s="22"/>
      <c r="L34" s="22"/>
      <c r="M34" s="22"/>
      <c r="N34" s="22"/>
      <c r="O34" s="22"/>
      <c r="P34" s="22">
        <v>0</v>
      </c>
      <c r="Q34" s="22">
        <v>0</v>
      </c>
      <c r="R34" s="22">
        <v>0</v>
      </c>
      <c r="S34" s="18" t="s">
        <v>50</v>
      </c>
      <c r="T34" s="22">
        <v>0</v>
      </c>
      <c r="U34" s="27">
        <v>48</v>
      </c>
      <c r="V34" s="22">
        <v>15</v>
      </c>
      <c r="W34" s="22">
        <v>63</v>
      </c>
      <c r="X34" s="22">
        <f t="shared" si="8"/>
        <v>-63</v>
      </c>
      <c r="Y34" s="22">
        <f t="shared" si="9"/>
        <v>-63</v>
      </c>
      <c r="Z34" s="33" t="s">
        <v>100</v>
      </c>
    </row>
    <row r="35" s="1" customFormat="1" ht="30" customHeight="1" spans="1:26">
      <c r="A35" s="22">
        <v>26</v>
      </c>
      <c r="B35" s="18" t="s">
        <v>35</v>
      </c>
      <c r="C35" s="18" t="s">
        <v>60</v>
      </c>
      <c r="D35" s="18" t="s">
        <v>101</v>
      </c>
      <c r="E35" s="18" t="s">
        <v>102</v>
      </c>
      <c r="F35" s="22" t="s">
        <v>49</v>
      </c>
      <c r="G35" s="22"/>
      <c r="H35" s="22"/>
      <c r="I35" s="22"/>
      <c r="J35" s="22"/>
      <c r="K35" s="22"/>
      <c r="L35" s="22"/>
      <c r="M35" s="22"/>
      <c r="N35" s="22"/>
      <c r="O35" s="22"/>
      <c r="P35" s="22">
        <v>376.12</v>
      </c>
      <c r="Q35" s="22">
        <v>0</v>
      </c>
      <c r="R35" s="22">
        <v>0</v>
      </c>
      <c r="S35" s="18" t="s">
        <v>50</v>
      </c>
      <c r="T35" s="22">
        <v>0</v>
      </c>
      <c r="U35" s="27">
        <v>48</v>
      </c>
      <c r="V35" s="22">
        <v>15</v>
      </c>
      <c r="W35" s="22">
        <v>63</v>
      </c>
      <c r="X35" s="22">
        <f t="shared" si="8"/>
        <v>-63</v>
      </c>
      <c r="Y35" s="22">
        <f t="shared" si="9"/>
        <v>-63</v>
      </c>
      <c r="Z35" s="33" t="s">
        <v>103</v>
      </c>
    </row>
    <row r="36" s="1" customFormat="1" ht="30" customHeight="1" spans="1:26">
      <c r="A36" s="22">
        <v>27</v>
      </c>
      <c r="B36" s="18" t="s">
        <v>35</v>
      </c>
      <c r="C36" s="18" t="s">
        <v>60</v>
      </c>
      <c r="D36" s="18" t="s">
        <v>61</v>
      </c>
      <c r="E36" s="18" t="s">
        <v>104</v>
      </c>
      <c r="F36" s="22" t="s">
        <v>49</v>
      </c>
      <c r="G36" s="22"/>
      <c r="H36" s="22"/>
      <c r="I36" s="22"/>
      <c r="J36" s="22"/>
      <c r="K36" s="22"/>
      <c r="L36" s="22"/>
      <c r="M36" s="22"/>
      <c r="N36" s="22"/>
      <c r="O36" s="22"/>
      <c r="P36" s="22">
        <v>264.4</v>
      </c>
      <c r="Q36" s="22">
        <v>0</v>
      </c>
      <c r="R36" s="22">
        <v>0</v>
      </c>
      <c r="S36" s="18" t="s">
        <v>50</v>
      </c>
      <c r="T36" s="22">
        <v>0</v>
      </c>
      <c r="U36" s="27">
        <v>48</v>
      </c>
      <c r="V36" s="22">
        <v>15</v>
      </c>
      <c r="W36" s="22">
        <v>63</v>
      </c>
      <c r="X36" s="22">
        <f t="shared" si="8"/>
        <v>-63</v>
      </c>
      <c r="Y36" s="22">
        <f t="shared" si="9"/>
        <v>-63</v>
      </c>
      <c r="Z36" s="33" t="s">
        <v>105</v>
      </c>
    </row>
    <row r="37" s="3" customFormat="1" ht="30" customHeight="1" spans="1:26">
      <c r="A37" s="18" t="s">
        <v>106</v>
      </c>
      <c r="B37" s="20"/>
      <c r="C37" s="20"/>
      <c r="E37" s="20" t="s">
        <v>107</v>
      </c>
      <c r="F37" s="21"/>
      <c r="G37" s="21"/>
      <c r="H37" s="21"/>
      <c r="I37" s="21"/>
      <c r="J37" s="21"/>
      <c r="K37" s="21"/>
      <c r="L37" s="21"/>
      <c r="M37" s="21"/>
      <c r="N37" s="21"/>
      <c r="O37" s="21"/>
      <c r="P37" s="21">
        <f t="shared" ref="P37:Y37" si="10">SUM(P38:P43)</f>
        <v>14150.64</v>
      </c>
      <c r="Q37" s="21">
        <f t="shared" si="10"/>
        <v>9919.93</v>
      </c>
      <c r="R37" s="21"/>
      <c r="S37" s="21"/>
      <c r="T37" s="21">
        <f t="shared" si="10"/>
        <v>1984</v>
      </c>
      <c r="U37" s="21">
        <f t="shared" si="10"/>
        <v>1333</v>
      </c>
      <c r="V37" s="21">
        <f t="shared" si="10"/>
        <v>470</v>
      </c>
      <c r="W37" s="21">
        <f t="shared" si="10"/>
        <v>1803</v>
      </c>
      <c r="X37" s="21">
        <f t="shared" si="10"/>
        <v>181</v>
      </c>
      <c r="Y37" s="21">
        <f t="shared" si="10"/>
        <v>181</v>
      </c>
      <c r="Z37" s="34"/>
    </row>
    <row r="38" s="1" customFormat="1" ht="30" customHeight="1" spans="1:26">
      <c r="A38" s="22">
        <v>28</v>
      </c>
      <c r="B38" s="18" t="s">
        <v>35</v>
      </c>
      <c r="C38" s="18" t="s">
        <v>108</v>
      </c>
      <c r="D38" s="18" t="s">
        <v>76</v>
      </c>
      <c r="E38" s="18" t="s">
        <v>109</v>
      </c>
      <c r="F38" s="18" t="s">
        <v>39</v>
      </c>
      <c r="G38" s="22"/>
      <c r="H38" s="22"/>
      <c r="I38" s="22"/>
      <c r="J38" s="22"/>
      <c r="K38" s="22"/>
      <c r="L38" s="22"/>
      <c r="M38" s="22"/>
      <c r="N38" s="22"/>
      <c r="O38" s="22"/>
      <c r="P38" s="22">
        <v>4689.29</v>
      </c>
      <c r="Q38" s="22">
        <v>3816.47</v>
      </c>
      <c r="R38" s="22">
        <v>81.38</v>
      </c>
      <c r="S38" s="22">
        <v>0.2</v>
      </c>
      <c r="T38" s="22">
        <v>763.3</v>
      </c>
      <c r="U38" s="27">
        <v>480</v>
      </c>
      <c r="V38" s="22">
        <v>154</v>
      </c>
      <c r="W38" s="22">
        <v>634</v>
      </c>
      <c r="X38" s="22">
        <f t="shared" ref="X38:X43" si="11">T38-W38</f>
        <v>129.3</v>
      </c>
      <c r="Y38" s="22">
        <f t="shared" ref="Y38:Y43" si="12">X38+O38</f>
        <v>129.3</v>
      </c>
      <c r="Z38" s="37" t="s">
        <v>45</v>
      </c>
    </row>
    <row r="39" s="1" customFormat="1" ht="46" customHeight="1" spans="1:26">
      <c r="A39" s="22">
        <v>29</v>
      </c>
      <c r="B39" s="18" t="s">
        <v>35</v>
      </c>
      <c r="C39" s="18" t="s">
        <v>108</v>
      </c>
      <c r="D39" s="18" t="s">
        <v>110</v>
      </c>
      <c r="E39" s="18" t="s">
        <v>111</v>
      </c>
      <c r="F39" s="18" t="s">
        <v>39</v>
      </c>
      <c r="G39" s="22"/>
      <c r="H39" s="22"/>
      <c r="I39" s="22"/>
      <c r="J39" s="22"/>
      <c r="K39" s="22"/>
      <c r="L39" s="22"/>
      <c r="M39" s="22"/>
      <c r="N39" s="22"/>
      <c r="O39" s="22"/>
      <c r="P39" s="22">
        <v>6131.38</v>
      </c>
      <c r="Q39" s="22">
        <v>3888.89</v>
      </c>
      <c r="R39" s="22">
        <v>63.42</v>
      </c>
      <c r="S39" s="22">
        <v>0.2</v>
      </c>
      <c r="T39" s="22">
        <v>777.8</v>
      </c>
      <c r="U39" s="27">
        <v>480</v>
      </c>
      <c r="V39" s="22">
        <v>224</v>
      </c>
      <c r="W39" s="22">
        <v>704</v>
      </c>
      <c r="X39" s="22">
        <f t="shared" si="11"/>
        <v>73.8</v>
      </c>
      <c r="Y39" s="22">
        <f t="shared" si="12"/>
        <v>73.8</v>
      </c>
      <c r="Z39" s="33" t="s">
        <v>112</v>
      </c>
    </row>
    <row r="40" s="1" customFormat="1" ht="30" customHeight="1" spans="1:26">
      <c r="A40" s="22">
        <v>30</v>
      </c>
      <c r="B40" s="18" t="s">
        <v>35</v>
      </c>
      <c r="C40" s="18" t="s">
        <v>108</v>
      </c>
      <c r="D40" s="18" t="s">
        <v>113</v>
      </c>
      <c r="E40" s="18" t="s">
        <v>114</v>
      </c>
      <c r="F40" s="18" t="s">
        <v>39</v>
      </c>
      <c r="G40" s="22"/>
      <c r="H40" s="22"/>
      <c r="I40" s="22"/>
      <c r="J40" s="22"/>
      <c r="K40" s="22"/>
      <c r="L40" s="22"/>
      <c r="M40" s="22"/>
      <c r="N40" s="22"/>
      <c r="O40" s="22"/>
      <c r="P40" s="22">
        <v>0</v>
      </c>
      <c r="Q40" s="22">
        <v>0</v>
      </c>
      <c r="R40" s="22">
        <v>0</v>
      </c>
      <c r="S40" s="22">
        <v>0</v>
      </c>
      <c r="T40" s="22">
        <v>0</v>
      </c>
      <c r="U40" s="27">
        <v>20</v>
      </c>
      <c r="V40" s="22">
        <v>0</v>
      </c>
      <c r="W40" s="22">
        <v>20</v>
      </c>
      <c r="X40" s="22">
        <f t="shared" si="11"/>
        <v>-20</v>
      </c>
      <c r="Y40" s="22">
        <f t="shared" si="12"/>
        <v>-20</v>
      </c>
      <c r="Z40" s="33" t="s">
        <v>115</v>
      </c>
    </row>
    <row r="41" s="1" customFormat="1" ht="30" customHeight="1" spans="1:26">
      <c r="A41" s="22">
        <v>31</v>
      </c>
      <c r="B41" s="18" t="s">
        <v>35</v>
      </c>
      <c r="C41" s="18" t="s">
        <v>108</v>
      </c>
      <c r="D41" s="18" t="s">
        <v>116</v>
      </c>
      <c r="E41" s="18" t="s">
        <v>116</v>
      </c>
      <c r="F41" s="18" t="s">
        <v>39</v>
      </c>
      <c r="G41" s="22"/>
      <c r="H41" s="22"/>
      <c r="I41" s="22"/>
      <c r="J41" s="22"/>
      <c r="K41" s="22"/>
      <c r="L41" s="22"/>
      <c r="M41" s="22"/>
      <c r="N41" s="22"/>
      <c r="O41" s="22"/>
      <c r="P41" s="22">
        <v>1358.17</v>
      </c>
      <c r="Q41" s="22">
        <v>1100.14</v>
      </c>
      <c r="R41" s="22">
        <v>81</v>
      </c>
      <c r="S41" s="22">
        <v>0.2</v>
      </c>
      <c r="T41" s="22">
        <v>220</v>
      </c>
      <c r="U41" s="27">
        <v>156</v>
      </c>
      <c r="V41" s="22">
        <v>50</v>
      </c>
      <c r="W41" s="22">
        <v>206</v>
      </c>
      <c r="X41" s="22">
        <f t="shared" si="11"/>
        <v>14</v>
      </c>
      <c r="Y41" s="22">
        <f t="shared" si="12"/>
        <v>14</v>
      </c>
      <c r="Z41" s="35" t="s">
        <v>45</v>
      </c>
    </row>
    <row r="42" s="1" customFormat="1" ht="70" customHeight="1" spans="1:26">
      <c r="A42" s="22">
        <v>32</v>
      </c>
      <c r="B42" s="18" t="s">
        <v>35</v>
      </c>
      <c r="C42" s="18" t="s">
        <v>108</v>
      </c>
      <c r="D42" s="18" t="s">
        <v>110</v>
      </c>
      <c r="E42" s="18" t="s">
        <v>117</v>
      </c>
      <c r="F42" s="18" t="s">
        <v>39</v>
      </c>
      <c r="G42" s="22"/>
      <c r="H42" s="22"/>
      <c r="I42" s="22"/>
      <c r="J42" s="22"/>
      <c r="K42" s="22"/>
      <c r="L42" s="22"/>
      <c r="M42" s="22"/>
      <c r="N42" s="22"/>
      <c r="O42" s="22"/>
      <c r="P42" s="22">
        <v>1971.8</v>
      </c>
      <c r="Q42" s="22">
        <v>1114.43</v>
      </c>
      <c r="R42" s="22">
        <v>56.51</v>
      </c>
      <c r="S42" s="22">
        <v>0.2</v>
      </c>
      <c r="T42" s="22">
        <v>222.9</v>
      </c>
      <c r="U42" s="27">
        <v>130</v>
      </c>
      <c r="V42" s="22">
        <v>42</v>
      </c>
      <c r="W42" s="22">
        <v>172</v>
      </c>
      <c r="X42" s="22">
        <f t="shared" si="11"/>
        <v>50.9</v>
      </c>
      <c r="Y42" s="22">
        <f t="shared" si="12"/>
        <v>50.9</v>
      </c>
      <c r="Z42" s="33" t="s">
        <v>118</v>
      </c>
    </row>
    <row r="43" s="1" customFormat="1" ht="153" customHeight="1" spans="1:26">
      <c r="A43" s="22">
        <v>33</v>
      </c>
      <c r="B43" s="18" t="s">
        <v>35</v>
      </c>
      <c r="C43" s="18" t="s">
        <v>108</v>
      </c>
      <c r="D43" s="18" t="s">
        <v>119</v>
      </c>
      <c r="E43" s="18" t="s">
        <v>120</v>
      </c>
      <c r="F43" s="18" t="s">
        <v>39</v>
      </c>
      <c r="G43" s="22"/>
      <c r="H43" s="22"/>
      <c r="I43" s="22"/>
      <c r="J43" s="22"/>
      <c r="K43" s="22"/>
      <c r="L43" s="22"/>
      <c r="M43" s="22"/>
      <c r="N43" s="22"/>
      <c r="O43" s="22"/>
      <c r="P43" s="22">
        <v>0</v>
      </c>
      <c r="Q43" s="22">
        <v>0</v>
      </c>
      <c r="R43" s="22">
        <v>0</v>
      </c>
      <c r="S43" s="22">
        <v>0</v>
      </c>
      <c r="T43" s="22">
        <v>0</v>
      </c>
      <c r="U43" s="27">
        <v>67</v>
      </c>
      <c r="V43" s="22">
        <v>0</v>
      </c>
      <c r="W43" s="22">
        <v>67</v>
      </c>
      <c r="X43" s="22">
        <f t="shared" si="11"/>
        <v>-67</v>
      </c>
      <c r="Y43" s="22">
        <f t="shared" si="12"/>
        <v>-67</v>
      </c>
      <c r="Z43" s="38" t="s">
        <v>121</v>
      </c>
    </row>
    <row r="44" s="3" customFormat="1" ht="30" customHeight="1" spans="1:26">
      <c r="A44" s="18" t="s">
        <v>122</v>
      </c>
      <c r="B44" s="20"/>
      <c r="C44" s="20"/>
      <c r="D44" s="20"/>
      <c r="E44" s="20" t="s">
        <v>123</v>
      </c>
      <c r="F44" s="20"/>
      <c r="G44" s="21"/>
      <c r="H44" s="21"/>
      <c r="I44" s="21"/>
      <c r="J44" s="21"/>
      <c r="K44" s="21"/>
      <c r="L44" s="21"/>
      <c r="M44" s="21"/>
      <c r="N44" s="21"/>
      <c r="O44" s="21"/>
      <c r="P44" s="21">
        <f t="shared" ref="P44:Y44" si="13">SUM(P45:P73)</f>
        <v>19925.29</v>
      </c>
      <c r="Q44" s="21">
        <f t="shared" si="13"/>
        <v>10287.14</v>
      </c>
      <c r="R44" s="21"/>
      <c r="S44" s="21"/>
      <c r="T44" s="21">
        <f t="shared" si="13"/>
        <v>1422.9</v>
      </c>
      <c r="U44" s="21">
        <f t="shared" si="13"/>
        <v>2023</v>
      </c>
      <c r="V44" s="21">
        <f t="shared" si="13"/>
        <v>469</v>
      </c>
      <c r="W44" s="21">
        <f t="shared" si="13"/>
        <v>2492</v>
      </c>
      <c r="X44" s="21">
        <f t="shared" si="13"/>
        <v>-1069.1</v>
      </c>
      <c r="Y44" s="21">
        <f t="shared" si="13"/>
        <v>-1069.1</v>
      </c>
      <c r="Z44" s="39"/>
    </row>
    <row r="45" s="1" customFormat="1" ht="30" customHeight="1" spans="1:26">
      <c r="A45" s="22">
        <v>34</v>
      </c>
      <c r="B45" s="18" t="s">
        <v>35</v>
      </c>
      <c r="C45" s="18" t="s">
        <v>124</v>
      </c>
      <c r="D45" s="18" t="s">
        <v>52</v>
      </c>
      <c r="E45" s="18" t="s">
        <v>125</v>
      </c>
      <c r="F45" s="18" t="s">
        <v>39</v>
      </c>
      <c r="G45" s="22"/>
      <c r="H45" s="22"/>
      <c r="I45" s="22"/>
      <c r="J45" s="22"/>
      <c r="K45" s="22"/>
      <c r="L45" s="22"/>
      <c r="M45" s="22"/>
      <c r="N45" s="22"/>
      <c r="O45" s="22"/>
      <c r="P45" s="22">
        <v>868.62</v>
      </c>
      <c r="Q45" s="22">
        <v>324.81</v>
      </c>
      <c r="R45" s="22">
        <v>37.39</v>
      </c>
      <c r="S45" s="22">
        <v>0.1</v>
      </c>
      <c r="T45" s="22">
        <v>32.5</v>
      </c>
      <c r="U45" s="27">
        <v>96</v>
      </c>
      <c r="V45" s="22">
        <v>31</v>
      </c>
      <c r="W45" s="22">
        <v>127</v>
      </c>
      <c r="X45" s="22">
        <f t="shared" ref="X45:X73" si="14">T45-W45</f>
        <v>-94.5</v>
      </c>
      <c r="Y45" s="22">
        <f t="shared" ref="Y45:Y73" si="15">X45+O45</f>
        <v>-94.5</v>
      </c>
      <c r="Z45" s="35" t="s">
        <v>45</v>
      </c>
    </row>
    <row r="46" s="1" customFormat="1" ht="30" customHeight="1" spans="1:26">
      <c r="A46" s="22">
        <v>35</v>
      </c>
      <c r="B46" s="18" t="s">
        <v>35</v>
      </c>
      <c r="C46" s="18" t="s">
        <v>124</v>
      </c>
      <c r="D46" s="18" t="s">
        <v>52</v>
      </c>
      <c r="E46" s="18" t="s">
        <v>126</v>
      </c>
      <c r="F46" s="18" t="s">
        <v>39</v>
      </c>
      <c r="G46" s="22"/>
      <c r="H46" s="22"/>
      <c r="I46" s="22"/>
      <c r="J46" s="22"/>
      <c r="K46" s="22"/>
      <c r="L46" s="22"/>
      <c r="M46" s="22"/>
      <c r="N46" s="22"/>
      <c r="O46" s="22"/>
      <c r="P46" s="22">
        <v>863.15</v>
      </c>
      <c r="Q46" s="22">
        <v>413.76</v>
      </c>
      <c r="R46" s="22">
        <v>47.93</v>
      </c>
      <c r="S46" s="22">
        <v>0.1</v>
      </c>
      <c r="T46" s="22">
        <v>41.4</v>
      </c>
      <c r="U46" s="27">
        <v>72</v>
      </c>
      <c r="V46" s="22">
        <v>23</v>
      </c>
      <c r="W46" s="22">
        <v>95</v>
      </c>
      <c r="X46" s="22">
        <f t="shared" si="14"/>
        <v>-53.6</v>
      </c>
      <c r="Y46" s="22">
        <f t="shared" si="15"/>
        <v>-53.6</v>
      </c>
      <c r="Z46" s="35" t="s">
        <v>45</v>
      </c>
    </row>
    <row r="47" s="1" customFormat="1" ht="30" customHeight="1" spans="1:26">
      <c r="A47" s="22">
        <v>36</v>
      </c>
      <c r="B47" s="18" t="s">
        <v>35</v>
      </c>
      <c r="C47" s="18" t="s">
        <v>124</v>
      </c>
      <c r="D47" s="18" t="s">
        <v>52</v>
      </c>
      <c r="E47" s="18" t="s">
        <v>127</v>
      </c>
      <c r="F47" s="18" t="s">
        <v>39</v>
      </c>
      <c r="G47" s="22"/>
      <c r="H47" s="22"/>
      <c r="I47" s="22"/>
      <c r="J47" s="22"/>
      <c r="K47" s="22"/>
      <c r="L47" s="22"/>
      <c r="M47" s="22"/>
      <c r="N47" s="22"/>
      <c r="O47" s="22"/>
      <c r="P47" s="22">
        <v>940.88</v>
      </c>
      <c r="Q47" s="22">
        <v>495.85</v>
      </c>
      <c r="R47" s="22">
        <v>52.7</v>
      </c>
      <c r="S47" s="22">
        <v>0.1</v>
      </c>
      <c r="T47" s="22">
        <v>49.6</v>
      </c>
      <c r="U47" s="27">
        <v>108</v>
      </c>
      <c r="V47" s="22">
        <v>0</v>
      </c>
      <c r="W47" s="22">
        <v>108</v>
      </c>
      <c r="X47" s="22">
        <f t="shared" si="14"/>
        <v>-58.4</v>
      </c>
      <c r="Y47" s="22">
        <f t="shared" si="15"/>
        <v>-58.4</v>
      </c>
      <c r="Z47" s="35" t="s">
        <v>45</v>
      </c>
    </row>
    <row r="48" s="1" customFormat="1" ht="30" customHeight="1" spans="1:26">
      <c r="A48" s="22">
        <v>37</v>
      </c>
      <c r="B48" s="18" t="s">
        <v>35</v>
      </c>
      <c r="C48" s="18" t="s">
        <v>124</v>
      </c>
      <c r="D48" s="18" t="s">
        <v>52</v>
      </c>
      <c r="E48" s="18" t="s">
        <v>128</v>
      </c>
      <c r="F48" s="18" t="s">
        <v>39</v>
      </c>
      <c r="G48" s="22"/>
      <c r="H48" s="22"/>
      <c r="I48" s="22"/>
      <c r="J48" s="22"/>
      <c r="K48" s="22"/>
      <c r="L48" s="22"/>
      <c r="M48" s="22"/>
      <c r="N48" s="22"/>
      <c r="O48" s="22"/>
      <c r="P48" s="22">
        <v>374.7</v>
      </c>
      <c r="Q48" s="22">
        <v>291.72</v>
      </c>
      <c r="R48" s="22">
        <v>77.85</v>
      </c>
      <c r="S48" s="22">
        <v>0.2</v>
      </c>
      <c r="T48" s="22">
        <v>58.3</v>
      </c>
      <c r="U48" s="27">
        <v>60</v>
      </c>
      <c r="V48" s="22">
        <v>19</v>
      </c>
      <c r="W48" s="22">
        <v>79</v>
      </c>
      <c r="X48" s="22">
        <f t="shared" si="14"/>
        <v>-20.7</v>
      </c>
      <c r="Y48" s="22">
        <f t="shared" si="15"/>
        <v>-20.7</v>
      </c>
      <c r="Z48" s="35" t="s">
        <v>45</v>
      </c>
    </row>
    <row r="49" s="1" customFormat="1" ht="30" customHeight="1" spans="1:26">
      <c r="A49" s="22">
        <v>38</v>
      </c>
      <c r="B49" s="18" t="s">
        <v>35</v>
      </c>
      <c r="C49" s="18" t="s">
        <v>124</v>
      </c>
      <c r="D49" s="18" t="s">
        <v>52</v>
      </c>
      <c r="E49" s="18" t="s">
        <v>129</v>
      </c>
      <c r="F49" s="18" t="s">
        <v>39</v>
      </c>
      <c r="G49" s="22"/>
      <c r="H49" s="22"/>
      <c r="I49" s="22"/>
      <c r="J49" s="22"/>
      <c r="K49" s="22"/>
      <c r="L49" s="22"/>
      <c r="M49" s="22"/>
      <c r="N49" s="22"/>
      <c r="O49" s="22"/>
      <c r="P49" s="22">
        <v>0</v>
      </c>
      <c r="Q49" s="22">
        <v>0</v>
      </c>
      <c r="R49" s="22">
        <v>0</v>
      </c>
      <c r="S49" s="22">
        <v>0</v>
      </c>
      <c r="T49" s="22">
        <v>0</v>
      </c>
      <c r="U49" s="27">
        <v>90</v>
      </c>
      <c r="V49" s="22">
        <v>29</v>
      </c>
      <c r="W49" s="22">
        <v>119</v>
      </c>
      <c r="X49" s="22">
        <f t="shared" si="14"/>
        <v>-119</v>
      </c>
      <c r="Y49" s="22">
        <f t="shared" si="15"/>
        <v>-119</v>
      </c>
      <c r="Z49" s="33" t="s">
        <v>40</v>
      </c>
    </row>
    <row r="50" s="1" customFormat="1" ht="30" customHeight="1" spans="1:26">
      <c r="A50" s="22">
        <v>39</v>
      </c>
      <c r="B50" s="18" t="s">
        <v>35</v>
      </c>
      <c r="C50" s="18" t="s">
        <v>124</v>
      </c>
      <c r="D50" s="18" t="s">
        <v>52</v>
      </c>
      <c r="E50" s="18" t="s">
        <v>130</v>
      </c>
      <c r="F50" s="18" t="s">
        <v>39</v>
      </c>
      <c r="G50" s="22"/>
      <c r="H50" s="22"/>
      <c r="I50" s="22"/>
      <c r="J50" s="22"/>
      <c r="K50" s="22"/>
      <c r="L50" s="22"/>
      <c r="M50" s="22"/>
      <c r="N50" s="22"/>
      <c r="O50" s="22"/>
      <c r="P50" s="22">
        <v>0</v>
      </c>
      <c r="Q50" s="22">
        <v>0</v>
      </c>
      <c r="R50" s="22">
        <v>0</v>
      </c>
      <c r="S50" s="22">
        <v>0</v>
      </c>
      <c r="T50" s="22">
        <v>0</v>
      </c>
      <c r="U50" s="27">
        <v>42</v>
      </c>
      <c r="V50" s="22">
        <v>0</v>
      </c>
      <c r="W50" s="22">
        <v>42</v>
      </c>
      <c r="X50" s="22">
        <f t="shared" si="14"/>
        <v>-42</v>
      </c>
      <c r="Y50" s="22">
        <f t="shared" si="15"/>
        <v>-42</v>
      </c>
      <c r="Z50" s="33" t="s">
        <v>40</v>
      </c>
    </row>
    <row r="51" s="1" customFormat="1" ht="141" customHeight="1" spans="1:26">
      <c r="A51" s="22">
        <v>40</v>
      </c>
      <c r="B51" s="18" t="s">
        <v>35</v>
      </c>
      <c r="C51" s="18" t="s">
        <v>124</v>
      </c>
      <c r="D51" s="18" t="s">
        <v>131</v>
      </c>
      <c r="E51" s="18" t="s">
        <v>132</v>
      </c>
      <c r="F51" s="18" t="s">
        <v>39</v>
      </c>
      <c r="G51" s="22"/>
      <c r="H51" s="22"/>
      <c r="I51" s="22"/>
      <c r="J51" s="22"/>
      <c r="K51" s="22"/>
      <c r="L51" s="22"/>
      <c r="M51" s="22"/>
      <c r="N51" s="22"/>
      <c r="O51" s="22"/>
      <c r="P51" s="22">
        <v>1108.63</v>
      </c>
      <c r="Q51" s="22">
        <v>622.15</v>
      </c>
      <c r="R51" s="22">
        <v>56.11</v>
      </c>
      <c r="S51" s="22">
        <v>0.2</v>
      </c>
      <c r="T51" s="22">
        <v>124.4</v>
      </c>
      <c r="U51" s="27">
        <v>99</v>
      </c>
      <c r="V51" s="22">
        <v>32</v>
      </c>
      <c r="W51" s="22">
        <v>131</v>
      </c>
      <c r="X51" s="22">
        <f t="shared" si="14"/>
        <v>-6.59999999999999</v>
      </c>
      <c r="Y51" s="22">
        <f t="shared" si="15"/>
        <v>-6.59999999999999</v>
      </c>
      <c r="Z51" s="33" t="s">
        <v>133</v>
      </c>
    </row>
    <row r="52" s="1" customFormat="1" ht="60" customHeight="1" spans="1:26">
      <c r="A52" s="22">
        <v>41</v>
      </c>
      <c r="B52" s="18" t="s">
        <v>35</v>
      </c>
      <c r="C52" s="18" t="s">
        <v>124</v>
      </c>
      <c r="D52" s="18" t="s">
        <v>134</v>
      </c>
      <c r="E52" s="18" t="s">
        <v>135</v>
      </c>
      <c r="F52" s="22" t="s">
        <v>49</v>
      </c>
      <c r="G52" s="22"/>
      <c r="H52" s="22"/>
      <c r="I52" s="22"/>
      <c r="J52" s="22"/>
      <c r="K52" s="22"/>
      <c r="L52" s="22"/>
      <c r="M52" s="22"/>
      <c r="N52" s="22"/>
      <c r="O52" s="22"/>
      <c r="P52" s="22">
        <v>0</v>
      </c>
      <c r="Q52" s="22">
        <v>0</v>
      </c>
      <c r="R52" s="22">
        <v>0</v>
      </c>
      <c r="S52" s="18" t="s">
        <v>50</v>
      </c>
      <c r="T52" s="22">
        <v>0</v>
      </c>
      <c r="U52" s="27">
        <v>48</v>
      </c>
      <c r="V52" s="22">
        <v>15</v>
      </c>
      <c r="W52" s="22">
        <v>63</v>
      </c>
      <c r="X52" s="22">
        <f t="shared" si="14"/>
        <v>-63</v>
      </c>
      <c r="Y52" s="22">
        <f t="shared" si="15"/>
        <v>-63</v>
      </c>
      <c r="Z52" s="33" t="s">
        <v>136</v>
      </c>
    </row>
    <row r="53" s="1" customFormat="1" ht="72" customHeight="1" spans="1:26">
      <c r="A53" s="22">
        <v>42</v>
      </c>
      <c r="B53" s="18" t="s">
        <v>35</v>
      </c>
      <c r="C53" s="18" t="s">
        <v>124</v>
      </c>
      <c r="D53" s="18" t="s">
        <v>134</v>
      </c>
      <c r="E53" s="18" t="s">
        <v>135</v>
      </c>
      <c r="F53" s="18" t="s">
        <v>39</v>
      </c>
      <c r="G53" s="22"/>
      <c r="H53" s="22"/>
      <c r="I53" s="22"/>
      <c r="J53" s="22"/>
      <c r="K53" s="22"/>
      <c r="L53" s="22"/>
      <c r="M53" s="22"/>
      <c r="N53" s="22"/>
      <c r="O53" s="22"/>
      <c r="P53" s="22">
        <v>0</v>
      </c>
      <c r="Q53" s="22">
        <v>0</v>
      </c>
      <c r="R53" s="22">
        <v>0</v>
      </c>
      <c r="S53" s="22">
        <v>0</v>
      </c>
      <c r="T53" s="22">
        <v>0</v>
      </c>
      <c r="U53" s="27">
        <v>42</v>
      </c>
      <c r="V53" s="22">
        <v>13</v>
      </c>
      <c r="W53" s="22">
        <v>55</v>
      </c>
      <c r="X53" s="22">
        <f t="shared" si="14"/>
        <v>-55</v>
      </c>
      <c r="Y53" s="22">
        <f t="shared" si="15"/>
        <v>-55</v>
      </c>
      <c r="Z53" s="33" t="s">
        <v>137</v>
      </c>
    </row>
    <row r="54" s="1" customFormat="1" ht="93" customHeight="1" spans="1:26">
      <c r="A54" s="22">
        <v>43</v>
      </c>
      <c r="B54" s="18" t="s">
        <v>35</v>
      </c>
      <c r="C54" s="18" t="s">
        <v>124</v>
      </c>
      <c r="D54" s="18" t="s">
        <v>43</v>
      </c>
      <c r="E54" s="18" t="s">
        <v>138</v>
      </c>
      <c r="F54" s="18" t="s">
        <v>39</v>
      </c>
      <c r="G54" s="22"/>
      <c r="H54" s="22"/>
      <c r="I54" s="22"/>
      <c r="J54" s="22"/>
      <c r="K54" s="22"/>
      <c r="L54" s="22"/>
      <c r="M54" s="22"/>
      <c r="N54" s="22"/>
      <c r="O54" s="22"/>
      <c r="P54" s="22">
        <v>1296.77</v>
      </c>
      <c r="Q54" s="22">
        <v>453.07</v>
      </c>
      <c r="R54" s="22">
        <v>34.93</v>
      </c>
      <c r="S54" s="22">
        <v>0</v>
      </c>
      <c r="T54" s="22">
        <v>0</v>
      </c>
      <c r="U54" s="27">
        <v>59</v>
      </c>
      <c r="V54" s="22">
        <v>0</v>
      </c>
      <c r="W54" s="22">
        <v>59</v>
      </c>
      <c r="X54" s="22">
        <f t="shared" si="14"/>
        <v>-59</v>
      </c>
      <c r="Y54" s="22">
        <f t="shared" si="15"/>
        <v>-59</v>
      </c>
      <c r="Z54" s="33" t="s">
        <v>139</v>
      </c>
    </row>
    <row r="55" s="1" customFormat="1" ht="117" customHeight="1" spans="1:26">
      <c r="A55" s="22">
        <v>44</v>
      </c>
      <c r="B55" s="18" t="s">
        <v>35</v>
      </c>
      <c r="C55" s="18" t="s">
        <v>124</v>
      </c>
      <c r="D55" s="18" t="s">
        <v>43</v>
      </c>
      <c r="E55" s="18" t="s">
        <v>140</v>
      </c>
      <c r="F55" s="18" t="s">
        <v>39</v>
      </c>
      <c r="G55" s="22"/>
      <c r="H55" s="22"/>
      <c r="I55" s="22"/>
      <c r="J55" s="22"/>
      <c r="K55" s="22"/>
      <c r="L55" s="22"/>
      <c r="M55" s="22"/>
      <c r="N55" s="22"/>
      <c r="O55" s="22"/>
      <c r="P55" s="22">
        <v>1003.39</v>
      </c>
      <c r="Q55" s="22">
        <v>676.33</v>
      </c>
      <c r="R55" s="22">
        <v>67.4</v>
      </c>
      <c r="S55" s="22">
        <v>0.2</v>
      </c>
      <c r="T55" s="22">
        <v>135.3</v>
      </c>
      <c r="U55" s="27">
        <v>49</v>
      </c>
      <c r="V55" s="22">
        <v>0</v>
      </c>
      <c r="W55" s="22">
        <v>49</v>
      </c>
      <c r="X55" s="22">
        <f t="shared" si="14"/>
        <v>86.3</v>
      </c>
      <c r="Y55" s="22">
        <f t="shared" si="15"/>
        <v>86.3</v>
      </c>
      <c r="Z55" s="33" t="s">
        <v>141</v>
      </c>
    </row>
    <row r="56" s="1" customFormat="1" ht="30" customHeight="1" spans="1:26">
      <c r="A56" s="22">
        <v>45</v>
      </c>
      <c r="B56" s="18" t="s">
        <v>35</v>
      </c>
      <c r="C56" s="18" t="s">
        <v>124</v>
      </c>
      <c r="D56" s="18" t="s">
        <v>43</v>
      </c>
      <c r="E56" s="18" t="s">
        <v>142</v>
      </c>
      <c r="F56" s="22" t="s">
        <v>143</v>
      </c>
      <c r="G56" s="22"/>
      <c r="H56" s="22"/>
      <c r="I56" s="22"/>
      <c r="J56" s="22"/>
      <c r="K56" s="22"/>
      <c r="L56" s="22"/>
      <c r="M56" s="22"/>
      <c r="N56" s="22"/>
      <c r="O56" s="22"/>
      <c r="P56" s="22">
        <v>0</v>
      </c>
      <c r="Q56" s="22">
        <v>0</v>
      </c>
      <c r="R56" s="22">
        <v>0</v>
      </c>
      <c r="S56" s="18" t="s">
        <v>50</v>
      </c>
      <c r="T56" s="22">
        <v>80</v>
      </c>
      <c r="U56" s="27">
        <v>48</v>
      </c>
      <c r="V56" s="22">
        <v>15</v>
      </c>
      <c r="W56" s="22">
        <v>63</v>
      </c>
      <c r="X56" s="22">
        <f t="shared" si="14"/>
        <v>17</v>
      </c>
      <c r="Y56" s="22">
        <f t="shared" si="15"/>
        <v>17</v>
      </c>
      <c r="Z56" s="33" t="s">
        <v>144</v>
      </c>
    </row>
    <row r="57" s="1" customFormat="1" ht="87" customHeight="1" spans="1:26">
      <c r="A57" s="22">
        <v>46</v>
      </c>
      <c r="B57" s="18" t="s">
        <v>35</v>
      </c>
      <c r="C57" s="18" t="s">
        <v>124</v>
      </c>
      <c r="D57" s="18" t="s">
        <v>43</v>
      </c>
      <c r="E57" s="18" t="s">
        <v>142</v>
      </c>
      <c r="F57" s="18" t="s">
        <v>145</v>
      </c>
      <c r="G57" s="22"/>
      <c r="H57" s="22"/>
      <c r="I57" s="22"/>
      <c r="J57" s="22"/>
      <c r="K57" s="22"/>
      <c r="L57" s="22"/>
      <c r="M57" s="22"/>
      <c r="N57" s="22"/>
      <c r="O57" s="22"/>
      <c r="P57" s="22">
        <v>646.89</v>
      </c>
      <c r="Q57" s="22">
        <v>646.89</v>
      </c>
      <c r="R57" s="22"/>
      <c r="S57" s="22">
        <v>0.2</v>
      </c>
      <c r="T57" s="22">
        <v>129.4</v>
      </c>
      <c r="U57" s="22">
        <v>144</v>
      </c>
      <c r="V57" s="22">
        <v>46</v>
      </c>
      <c r="W57" s="22">
        <v>190</v>
      </c>
      <c r="X57" s="22">
        <f t="shared" si="14"/>
        <v>-60.6</v>
      </c>
      <c r="Y57" s="22">
        <f t="shared" si="15"/>
        <v>-60.6</v>
      </c>
      <c r="Z57" s="33" t="s">
        <v>146</v>
      </c>
    </row>
    <row r="58" s="1" customFormat="1" ht="30" customHeight="1" spans="1:26">
      <c r="A58" s="22">
        <v>47</v>
      </c>
      <c r="B58" s="18" t="s">
        <v>35</v>
      </c>
      <c r="C58" s="18" t="s">
        <v>124</v>
      </c>
      <c r="D58" s="18" t="s">
        <v>147</v>
      </c>
      <c r="E58" s="18" t="s">
        <v>148</v>
      </c>
      <c r="F58" s="18" t="s">
        <v>39</v>
      </c>
      <c r="G58" s="22"/>
      <c r="H58" s="22"/>
      <c r="I58" s="22"/>
      <c r="J58" s="22"/>
      <c r="K58" s="22"/>
      <c r="L58" s="22"/>
      <c r="M58" s="22"/>
      <c r="N58" s="22"/>
      <c r="O58" s="22"/>
      <c r="P58" s="22">
        <v>0</v>
      </c>
      <c r="Q58" s="22">
        <v>0</v>
      </c>
      <c r="R58" s="22">
        <v>0</v>
      </c>
      <c r="S58" s="22">
        <v>0</v>
      </c>
      <c r="T58" s="22">
        <v>0</v>
      </c>
      <c r="U58" s="27">
        <v>15</v>
      </c>
      <c r="V58" s="22">
        <v>5</v>
      </c>
      <c r="W58" s="22">
        <v>20</v>
      </c>
      <c r="X58" s="22">
        <f t="shared" si="14"/>
        <v>-20</v>
      </c>
      <c r="Y58" s="22">
        <f t="shared" si="15"/>
        <v>-20</v>
      </c>
      <c r="Z58" s="33" t="s">
        <v>40</v>
      </c>
    </row>
    <row r="59" s="1" customFormat="1" ht="58" customHeight="1" spans="1:26">
      <c r="A59" s="22">
        <v>48</v>
      </c>
      <c r="B59" s="18" t="s">
        <v>35</v>
      </c>
      <c r="C59" s="18" t="s">
        <v>124</v>
      </c>
      <c r="D59" s="18" t="s">
        <v>147</v>
      </c>
      <c r="E59" s="18" t="s">
        <v>149</v>
      </c>
      <c r="F59" s="18" t="s">
        <v>39</v>
      </c>
      <c r="G59" s="22"/>
      <c r="H59" s="22"/>
      <c r="I59" s="22"/>
      <c r="J59" s="22"/>
      <c r="K59" s="22"/>
      <c r="L59" s="22"/>
      <c r="M59" s="22"/>
      <c r="N59" s="22"/>
      <c r="O59" s="22"/>
      <c r="P59" s="22">
        <v>2392.62</v>
      </c>
      <c r="Q59" s="22">
        <v>1286.08</v>
      </c>
      <c r="R59" s="22">
        <v>53.75</v>
      </c>
      <c r="S59" s="22">
        <v>0.1</v>
      </c>
      <c r="T59" s="22">
        <v>128.6</v>
      </c>
      <c r="U59" s="27">
        <v>39</v>
      </c>
      <c r="V59" s="22">
        <v>12</v>
      </c>
      <c r="W59" s="22">
        <v>51</v>
      </c>
      <c r="X59" s="22">
        <f t="shared" si="14"/>
        <v>77.6</v>
      </c>
      <c r="Y59" s="22">
        <f t="shared" si="15"/>
        <v>77.6</v>
      </c>
      <c r="Z59" s="33" t="s">
        <v>150</v>
      </c>
    </row>
    <row r="60" s="1" customFormat="1" ht="30" customHeight="1" spans="1:26">
      <c r="A60" s="22">
        <v>49</v>
      </c>
      <c r="B60" s="18" t="s">
        <v>35</v>
      </c>
      <c r="C60" s="18" t="s">
        <v>124</v>
      </c>
      <c r="D60" s="18" t="s">
        <v>147</v>
      </c>
      <c r="E60" s="18" t="s">
        <v>151</v>
      </c>
      <c r="F60" s="18" t="s">
        <v>39</v>
      </c>
      <c r="G60" s="22"/>
      <c r="H60" s="22"/>
      <c r="I60" s="22"/>
      <c r="J60" s="22"/>
      <c r="K60" s="22"/>
      <c r="L60" s="22"/>
      <c r="M60" s="22"/>
      <c r="N60" s="22"/>
      <c r="O60" s="22"/>
      <c r="P60" s="22">
        <v>1216.88</v>
      </c>
      <c r="Q60" s="22">
        <v>764.66</v>
      </c>
      <c r="R60" s="22">
        <v>62.83</v>
      </c>
      <c r="S60" s="22">
        <v>0.2</v>
      </c>
      <c r="T60" s="22">
        <v>152.9</v>
      </c>
      <c r="U60" s="27">
        <v>25</v>
      </c>
      <c r="V60" s="22">
        <v>8</v>
      </c>
      <c r="W60" s="22">
        <v>33</v>
      </c>
      <c r="X60" s="22">
        <f t="shared" si="14"/>
        <v>119.9</v>
      </c>
      <c r="Y60" s="22">
        <f t="shared" si="15"/>
        <v>119.9</v>
      </c>
      <c r="Z60" s="33" t="s">
        <v>45</v>
      </c>
    </row>
    <row r="61" s="1" customFormat="1" ht="101" customHeight="1" spans="1:26">
      <c r="A61" s="22">
        <v>50</v>
      </c>
      <c r="B61" s="18" t="s">
        <v>35</v>
      </c>
      <c r="C61" s="18" t="s">
        <v>124</v>
      </c>
      <c r="D61" s="18" t="s">
        <v>147</v>
      </c>
      <c r="E61" s="18" t="s">
        <v>152</v>
      </c>
      <c r="F61" s="18" t="s">
        <v>39</v>
      </c>
      <c r="G61" s="22"/>
      <c r="H61" s="22"/>
      <c r="I61" s="22"/>
      <c r="J61" s="22"/>
      <c r="K61" s="22"/>
      <c r="L61" s="22"/>
      <c r="M61" s="22"/>
      <c r="N61" s="22"/>
      <c r="O61" s="22"/>
      <c r="P61" s="22">
        <v>420.45</v>
      </c>
      <c r="Q61" s="22">
        <v>180.8</v>
      </c>
      <c r="R61" s="22">
        <v>43</v>
      </c>
      <c r="S61" s="22">
        <v>0.1</v>
      </c>
      <c r="T61" s="22">
        <v>18.1</v>
      </c>
      <c r="U61" s="27">
        <v>24</v>
      </c>
      <c r="V61" s="22">
        <v>0</v>
      </c>
      <c r="W61" s="22">
        <v>24</v>
      </c>
      <c r="X61" s="22">
        <f t="shared" si="14"/>
        <v>-5.9</v>
      </c>
      <c r="Y61" s="22">
        <f t="shared" si="15"/>
        <v>-5.9</v>
      </c>
      <c r="Z61" s="33" t="s">
        <v>153</v>
      </c>
    </row>
    <row r="62" s="1" customFormat="1" ht="86" customHeight="1" spans="1:26">
      <c r="A62" s="22">
        <v>51</v>
      </c>
      <c r="B62" s="18" t="s">
        <v>35</v>
      </c>
      <c r="C62" s="18" t="s">
        <v>124</v>
      </c>
      <c r="D62" s="18" t="s">
        <v>147</v>
      </c>
      <c r="E62" s="18" t="s">
        <v>154</v>
      </c>
      <c r="F62" s="18" t="s">
        <v>39</v>
      </c>
      <c r="G62" s="22"/>
      <c r="H62" s="22"/>
      <c r="I62" s="22"/>
      <c r="J62" s="22"/>
      <c r="K62" s="22"/>
      <c r="L62" s="22"/>
      <c r="M62" s="22"/>
      <c r="N62" s="22"/>
      <c r="O62" s="22"/>
      <c r="P62" s="22">
        <v>407.27</v>
      </c>
      <c r="Q62" s="22">
        <v>93.22</v>
      </c>
      <c r="R62" s="22">
        <v>22.88</v>
      </c>
      <c r="S62" s="22">
        <v>0</v>
      </c>
      <c r="T62" s="22">
        <v>0</v>
      </c>
      <c r="U62" s="27">
        <v>31</v>
      </c>
      <c r="V62" s="22">
        <v>0</v>
      </c>
      <c r="W62" s="22">
        <v>31</v>
      </c>
      <c r="X62" s="22">
        <f t="shared" si="14"/>
        <v>-31</v>
      </c>
      <c r="Y62" s="22">
        <f t="shared" si="15"/>
        <v>-31</v>
      </c>
      <c r="Z62" s="40" t="s">
        <v>155</v>
      </c>
    </row>
    <row r="63" s="1" customFormat="1" ht="30" customHeight="1" spans="1:26">
      <c r="A63" s="22">
        <v>52</v>
      </c>
      <c r="B63" s="18" t="s">
        <v>35</v>
      </c>
      <c r="C63" s="18" t="s">
        <v>124</v>
      </c>
      <c r="D63" s="18" t="s">
        <v>147</v>
      </c>
      <c r="E63" s="18" t="s">
        <v>156</v>
      </c>
      <c r="F63" s="18" t="s">
        <v>39</v>
      </c>
      <c r="G63" s="22"/>
      <c r="H63" s="22"/>
      <c r="I63" s="22"/>
      <c r="J63" s="22"/>
      <c r="K63" s="22"/>
      <c r="L63" s="22"/>
      <c r="M63" s="22"/>
      <c r="N63" s="22"/>
      <c r="O63" s="22"/>
      <c r="P63" s="22">
        <v>0</v>
      </c>
      <c r="Q63" s="22">
        <v>0</v>
      </c>
      <c r="R63" s="22">
        <v>0</v>
      </c>
      <c r="S63" s="22">
        <v>0</v>
      </c>
      <c r="T63" s="22">
        <v>0</v>
      </c>
      <c r="U63" s="27">
        <v>66</v>
      </c>
      <c r="V63" s="22">
        <v>21</v>
      </c>
      <c r="W63" s="22">
        <v>87</v>
      </c>
      <c r="X63" s="22">
        <f t="shared" si="14"/>
        <v>-87</v>
      </c>
      <c r="Y63" s="22">
        <f t="shared" si="15"/>
        <v>-87</v>
      </c>
      <c r="Z63" s="33" t="s">
        <v>40</v>
      </c>
    </row>
    <row r="64" s="1" customFormat="1" ht="30" customHeight="1" spans="1:26">
      <c r="A64" s="22">
        <v>53</v>
      </c>
      <c r="B64" s="18" t="s">
        <v>35</v>
      </c>
      <c r="C64" s="18" t="s">
        <v>124</v>
      </c>
      <c r="D64" s="18" t="s">
        <v>157</v>
      </c>
      <c r="E64" s="18" t="s">
        <v>158</v>
      </c>
      <c r="F64" s="18" t="s">
        <v>39</v>
      </c>
      <c r="G64" s="22"/>
      <c r="H64" s="22"/>
      <c r="I64" s="22"/>
      <c r="J64" s="22"/>
      <c r="K64" s="22"/>
      <c r="L64" s="22"/>
      <c r="M64" s="22"/>
      <c r="N64" s="22"/>
      <c r="O64" s="22"/>
      <c r="P64" s="22">
        <v>0</v>
      </c>
      <c r="Q64" s="22">
        <v>0</v>
      </c>
      <c r="R64" s="22">
        <v>0</v>
      </c>
      <c r="S64" s="22">
        <v>0</v>
      </c>
      <c r="T64" s="22">
        <v>0</v>
      </c>
      <c r="U64" s="27">
        <v>45</v>
      </c>
      <c r="V64" s="22">
        <v>0</v>
      </c>
      <c r="W64" s="22">
        <v>45</v>
      </c>
      <c r="X64" s="22">
        <f t="shared" si="14"/>
        <v>-45</v>
      </c>
      <c r="Y64" s="22">
        <f t="shared" si="15"/>
        <v>-45</v>
      </c>
      <c r="Z64" s="33" t="s">
        <v>40</v>
      </c>
    </row>
    <row r="65" s="1" customFormat="1" ht="74" customHeight="1" spans="1:26">
      <c r="A65" s="22">
        <v>54</v>
      </c>
      <c r="B65" s="18" t="s">
        <v>35</v>
      </c>
      <c r="C65" s="18" t="s">
        <v>124</v>
      </c>
      <c r="D65" s="18" t="s">
        <v>159</v>
      </c>
      <c r="E65" s="18" t="s">
        <v>160</v>
      </c>
      <c r="F65" s="18" t="s">
        <v>39</v>
      </c>
      <c r="G65" s="22"/>
      <c r="H65" s="22"/>
      <c r="I65" s="22"/>
      <c r="J65" s="22"/>
      <c r="K65" s="22"/>
      <c r="L65" s="22"/>
      <c r="M65" s="22"/>
      <c r="N65" s="22"/>
      <c r="O65" s="22"/>
      <c r="P65" s="22">
        <v>1030.4</v>
      </c>
      <c r="Q65" s="22">
        <v>489.79</v>
      </c>
      <c r="R65" s="22">
        <v>47.53</v>
      </c>
      <c r="S65" s="22">
        <v>0.1</v>
      </c>
      <c r="T65" s="22">
        <v>49</v>
      </c>
      <c r="U65" s="27">
        <v>120</v>
      </c>
      <c r="V65" s="22">
        <v>38</v>
      </c>
      <c r="W65" s="22">
        <v>158</v>
      </c>
      <c r="X65" s="22">
        <f t="shared" si="14"/>
        <v>-109</v>
      </c>
      <c r="Y65" s="22">
        <f t="shared" si="15"/>
        <v>-109</v>
      </c>
      <c r="Z65" s="33" t="s">
        <v>161</v>
      </c>
    </row>
    <row r="66" s="1" customFormat="1" ht="120" customHeight="1" spans="1:26">
      <c r="A66" s="22">
        <v>55</v>
      </c>
      <c r="B66" s="18" t="s">
        <v>35</v>
      </c>
      <c r="C66" s="18" t="s">
        <v>124</v>
      </c>
      <c r="D66" s="18" t="s">
        <v>162</v>
      </c>
      <c r="E66" s="18" t="s">
        <v>163</v>
      </c>
      <c r="F66" s="18" t="s">
        <v>39</v>
      </c>
      <c r="G66" s="22"/>
      <c r="H66" s="22"/>
      <c r="I66" s="22"/>
      <c r="J66" s="22"/>
      <c r="K66" s="22"/>
      <c r="L66" s="22"/>
      <c r="M66" s="22"/>
      <c r="N66" s="22"/>
      <c r="O66" s="22"/>
      <c r="P66" s="22">
        <v>939.52</v>
      </c>
      <c r="Q66" s="22">
        <v>686.46</v>
      </c>
      <c r="R66" s="22">
        <v>73.06</v>
      </c>
      <c r="S66" s="22">
        <v>0.2</v>
      </c>
      <c r="T66" s="22">
        <v>137.3</v>
      </c>
      <c r="U66" s="27">
        <v>114</v>
      </c>
      <c r="V66" s="22">
        <v>37</v>
      </c>
      <c r="W66" s="22">
        <v>151</v>
      </c>
      <c r="X66" s="22">
        <f t="shared" si="14"/>
        <v>-13.7</v>
      </c>
      <c r="Y66" s="22">
        <f t="shared" si="15"/>
        <v>-13.7</v>
      </c>
      <c r="Z66" s="33" t="s">
        <v>164</v>
      </c>
    </row>
    <row r="67" s="1" customFormat="1" ht="158" customHeight="1" spans="1:26">
      <c r="A67" s="22">
        <v>56</v>
      </c>
      <c r="B67" s="18" t="s">
        <v>35</v>
      </c>
      <c r="C67" s="18" t="s">
        <v>124</v>
      </c>
      <c r="D67" s="18" t="s">
        <v>165</v>
      </c>
      <c r="E67" s="18" t="s">
        <v>166</v>
      </c>
      <c r="F67" s="18" t="s">
        <v>39</v>
      </c>
      <c r="G67" s="22"/>
      <c r="H67" s="22"/>
      <c r="I67" s="22"/>
      <c r="J67" s="22"/>
      <c r="K67" s="22"/>
      <c r="L67" s="22"/>
      <c r="M67" s="22"/>
      <c r="N67" s="22"/>
      <c r="O67" s="22"/>
      <c r="P67" s="22">
        <v>3571.68</v>
      </c>
      <c r="Q67" s="22">
        <v>1399.47</v>
      </c>
      <c r="R67" s="22">
        <v>39.18</v>
      </c>
      <c r="S67" s="22">
        <v>0.1</v>
      </c>
      <c r="T67" s="22">
        <v>139.9</v>
      </c>
      <c r="U67" s="27">
        <v>235</v>
      </c>
      <c r="V67" s="22">
        <v>75</v>
      </c>
      <c r="W67" s="22">
        <v>310</v>
      </c>
      <c r="X67" s="22">
        <f t="shared" si="14"/>
        <v>-170.1</v>
      </c>
      <c r="Y67" s="22">
        <f t="shared" si="15"/>
        <v>-170.1</v>
      </c>
      <c r="Z67" s="45" t="s">
        <v>167</v>
      </c>
    </row>
    <row r="68" s="1" customFormat="1" ht="30" customHeight="1" spans="1:26">
      <c r="A68" s="22">
        <v>57</v>
      </c>
      <c r="B68" s="18" t="s">
        <v>35</v>
      </c>
      <c r="C68" s="18" t="s">
        <v>124</v>
      </c>
      <c r="D68" s="18" t="s">
        <v>168</v>
      </c>
      <c r="E68" s="18" t="s">
        <v>169</v>
      </c>
      <c r="F68" s="18" t="s">
        <v>39</v>
      </c>
      <c r="G68" s="22"/>
      <c r="H68" s="22"/>
      <c r="I68" s="22"/>
      <c r="J68" s="22"/>
      <c r="K68" s="22"/>
      <c r="L68" s="22"/>
      <c r="M68" s="22"/>
      <c r="N68" s="22"/>
      <c r="O68" s="22"/>
      <c r="P68" s="22">
        <v>0</v>
      </c>
      <c r="Q68" s="22">
        <v>0</v>
      </c>
      <c r="R68" s="22">
        <v>0</v>
      </c>
      <c r="S68" s="22">
        <v>0</v>
      </c>
      <c r="T68" s="22">
        <v>0</v>
      </c>
      <c r="U68" s="27">
        <v>72</v>
      </c>
      <c r="V68" s="22">
        <v>23</v>
      </c>
      <c r="W68" s="22">
        <v>95</v>
      </c>
      <c r="X68" s="22">
        <f t="shared" si="14"/>
        <v>-95</v>
      </c>
      <c r="Y68" s="22">
        <f t="shared" si="15"/>
        <v>-95</v>
      </c>
      <c r="Z68" s="33" t="s">
        <v>40</v>
      </c>
    </row>
    <row r="69" s="1" customFormat="1" ht="155" customHeight="1" spans="1:26">
      <c r="A69" s="22">
        <v>58</v>
      </c>
      <c r="B69" s="18" t="s">
        <v>35</v>
      </c>
      <c r="C69" s="18" t="s">
        <v>124</v>
      </c>
      <c r="D69" s="18" t="s">
        <v>168</v>
      </c>
      <c r="E69" s="18" t="s">
        <v>170</v>
      </c>
      <c r="F69" s="18" t="s">
        <v>39</v>
      </c>
      <c r="G69" s="22"/>
      <c r="H69" s="22"/>
      <c r="I69" s="22"/>
      <c r="J69" s="22"/>
      <c r="K69" s="22"/>
      <c r="L69" s="22"/>
      <c r="M69" s="22"/>
      <c r="N69" s="22"/>
      <c r="O69" s="22"/>
      <c r="P69" s="22">
        <v>1615.07</v>
      </c>
      <c r="Q69" s="22">
        <v>870.47</v>
      </c>
      <c r="R69" s="22">
        <v>53.89</v>
      </c>
      <c r="S69" s="22">
        <v>0.1</v>
      </c>
      <c r="T69" s="22">
        <v>87</v>
      </c>
      <c r="U69" s="27">
        <v>36</v>
      </c>
      <c r="V69" s="22">
        <v>12</v>
      </c>
      <c r="W69" s="22">
        <v>48</v>
      </c>
      <c r="X69" s="22">
        <f t="shared" si="14"/>
        <v>39</v>
      </c>
      <c r="Y69" s="22">
        <f t="shared" si="15"/>
        <v>39</v>
      </c>
      <c r="Z69" s="33" t="s">
        <v>171</v>
      </c>
    </row>
    <row r="70" s="1" customFormat="1" ht="30" customHeight="1" spans="1:26">
      <c r="A70" s="22">
        <v>59</v>
      </c>
      <c r="B70" s="18" t="s">
        <v>35</v>
      </c>
      <c r="C70" s="18" t="s">
        <v>124</v>
      </c>
      <c r="D70" s="18" t="s">
        <v>172</v>
      </c>
      <c r="E70" s="18" t="s">
        <v>173</v>
      </c>
      <c r="F70" s="18" t="s">
        <v>39</v>
      </c>
      <c r="G70" s="22"/>
      <c r="H70" s="22"/>
      <c r="I70" s="22"/>
      <c r="J70" s="22"/>
      <c r="K70" s="22"/>
      <c r="L70" s="22"/>
      <c r="M70" s="22"/>
      <c r="N70" s="22"/>
      <c r="O70" s="22"/>
      <c r="P70" s="22">
        <v>0</v>
      </c>
      <c r="Q70" s="22">
        <v>0</v>
      </c>
      <c r="R70" s="22">
        <v>0</v>
      </c>
      <c r="S70" s="22">
        <v>0</v>
      </c>
      <c r="T70" s="22">
        <v>0</v>
      </c>
      <c r="U70" s="27">
        <v>4</v>
      </c>
      <c r="V70" s="22">
        <v>0</v>
      </c>
      <c r="W70" s="22">
        <v>4</v>
      </c>
      <c r="X70" s="22">
        <f t="shared" si="14"/>
        <v>-4</v>
      </c>
      <c r="Y70" s="22">
        <f t="shared" si="15"/>
        <v>-4</v>
      </c>
      <c r="Z70" s="33" t="s">
        <v>40</v>
      </c>
    </row>
    <row r="71" s="1" customFormat="1" ht="30" customHeight="1" spans="1:26">
      <c r="A71" s="22">
        <v>60</v>
      </c>
      <c r="B71" s="18" t="s">
        <v>35</v>
      </c>
      <c r="C71" s="18" t="s">
        <v>124</v>
      </c>
      <c r="D71" s="18" t="s">
        <v>174</v>
      </c>
      <c r="E71" s="18" t="s">
        <v>175</v>
      </c>
      <c r="F71" s="22" t="s">
        <v>176</v>
      </c>
      <c r="G71" s="22"/>
      <c r="H71" s="22"/>
      <c r="I71" s="22"/>
      <c r="J71" s="22"/>
      <c r="K71" s="22"/>
      <c r="L71" s="22"/>
      <c r="M71" s="22"/>
      <c r="N71" s="22"/>
      <c r="O71" s="22"/>
      <c r="P71" s="22">
        <v>0</v>
      </c>
      <c r="Q71" s="22">
        <v>0</v>
      </c>
      <c r="R71" s="22">
        <v>0</v>
      </c>
      <c r="S71" s="18" t="s">
        <v>50</v>
      </c>
      <c r="T71" s="22">
        <v>0</v>
      </c>
      <c r="U71" s="27">
        <v>48</v>
      </c>
      <c r="V71" s="22">
        <v>15</v>
      </c>
      <c r="W71" s="22">
        <v>63</v>
      </c>
      <c r="X71" s="22">
        <f t="shared" si="14"/>
        <v>-63</v>
      </c>
      <c r="Y71" s="22">
        <f t="shared" si="15"/>
        <v>-63</v>
      </c>
      <c r="Z71" s="33" t="s">
        <v>177</v>
      </c>
    </row>
    <row r="72" s="1" customFormat="1" ht="30" customHeight="1" spans="1:26">
      <c r="A72" s="22">
        <v>61</v>
      </c>
      <c r="B72" s="18" t="s">
        <v>35</v>
      </c>
      <c r="C72" s="18" t="s">
        <v>124</v>
      </c>
      <c r="D72" s="18" t="s">
        <v>174</v>
      </c>
      <c r="E72" s="18" t="s">
        <v>175</v>
      </c>
      <c r="F72" s="18" t="s">
        <v>39</v>
      </c>
      <c r="G72" s="22"/>
      <c r="H72" s="22"/>
      <c r="I72" s="22"/>
      <c r="J72" s="22"/>
      <c r="K72" s="22"/>
      <c r="L72" s="22"/>
      <c r="M72" s="22"/>
      <c r="N72" s="22"/>
      <c r="O72" s="22"/>
      <c r="P72" s="22">
        <v>0</v>
      </c>
      <c r="Q72" s="22">
        <v>0</v>
      </c>
      <c r="R72" s="22">
        <v>0</v>
      </c>
      <c r="S72" s="22">
        <v>0</v>
      </c>
      <c r="T72" s="22">
        <v>0</v>
      </c>
      <c r="U72" s="27">
        <v>72</v>
      </c>
      <c r="V72" s="22">
        <v>0</v>
      </c>
      <c r="W72" s="22">
        <v>72</v>
      </c>
      <c r="X72" s="22">
        <f t="shared" si="14"/>
        <v>-72</v>
      </c>
      <c r="Y72" s="22">
        <f t="shared" si="15"/>
        <v>-72</v>
      </c>
      <c r="Z72" s="33" t="s">
        <v>178</v>
      </c>
    </row>
    <row r="73" s="1" customFormat="1" ht="196" customHeight="1" spans="1:26">
      <c r="A73" s="22">
        <v>62</v>
      </c>
      <c r="B73" s="18" t="s">
        <v>35</v>
      </c>
      <c r="C73" s="18" t="s">
        <v>124</v>
      </c>
      <c r="D73" s="18" t="s">
        <v>64</v>
      </c>
      <c r="E73" s="18" t="s">
        <v>179</v>
      </c>
      <c r="F73" s="18" t="s">
        <v>39</v>
      </c>
      <c r="G73" s="22"/>
      <c r="H73" s="22"/>
      <c r="I73" s="22"/>
      <c r="J73" s="22"/>
      <c r="K73" s="22"/>
      <c r="L73" s="22"/>
      <c r="M73" s="22"/>
      <c r="N73" s="22"/>
      <c r="O73" s="22"/>
      <c r="P73" s="22">
        <v>1228.37</v>
      </c>
      <c r="Q73" s="22">
        <v>591.61</v>
      </c>
      <c r="R73" s="22">
        <v>48.16</v>
      </c>
      <c r="S73" s="22">
        <v>0.1</v>
      </c>
      <c r="T73" s="22">
        <v>59.2</v>
      </c>
      <c r="U73" s="27">
        <v>120</v>
      </c>
      <c r="V73" s="22">
        <v>0</v>
      </c>
      <c r="W73" s="22">
        <v>120</v>
      </c>
      <c r="X73" s="22">
        <f t="shared" si="14"/>
        <v>-60.8</v>
      </c>
      <c r="Y73" s="22">
        <f t="shared" si="15"/>
        <v>-60.8</v>
      </c>
      <c r="Z73" s="37" t="s">
        <v>180</v>
      </c>
    </row>
    <row r="74" s="4" customFormat="1" ht="30" customHeight="1" spans="1:26">
      <c r="A74" s="18" t="s">
        <v>181</v>
      </c>
      <c r="B74" s="20"/>
      <c r="C74" s="20"/>
      <c r="D74" s="20"/>
      <c r="E74" s="20" t="s">
        <v>182</v>
      </c>
      <c r="F74" s="20"/>
      <c r="G74" s="21"/>
      <c r="H74" s="21"/>
      <c r="I74" s="21"/>
      <c r="J74" s="21"/>
      <c r="K74" s="21"/>
      <c r="L74" s="21"/>
      <c r="M74" s="21"/>
      <c r="N74" s="21"/>
      <c r="O74" s="21"/>
      <c r="P74" s="21">
        <f t="shared" ref="P74:R74" si="16">SUM(P75:P76)</f>
        <v>0</v>
      </c>
      <c r="Q74" s="21">
        <f t="shared" si="16"/>
        <v>0</v>
      </c>
      <c r="R74" s="21"/>
      <c r="T74" s="21">
        <v>0</v>
      </c>
      <c r="U74" s="21">
        <f t="shared" ref="U74:Y74" si="17">SUM(U75:U76)</f>
        <v>18</v>
      </c>
      <c r="V74" s="21">
        <f t="shared" si="17"/>
        <v>3</v>
      </c>
      <c r="W74" s="21">
        <f t="shared" si="17"/>
        <v>21</v>
      </c>
      <c r="X74" s="21">
        <f t="shared" si="17"/>
        <v>-21</v>
      </c>
      <c r="Y74" s="21">
        <f t="shared" si="17"/>
        <v>-21</v>
      </c>
      <c r="Z74" s="46"/>
    </row>
    <row r="75" s="1" customFormat="1" ht="30" customHeight="1" spans="1:26">
      <c r="A75" s="22">
        <v>63</v>
      </c>
      <c r="B75" s="18" t="s">
        <v>35</v>
      </c>
      <c r="C75" s="18" t="s">
        <v>183</v>
      </c>
      <c r="D75" s="18" t="s">
        <v>184</v>
      </c>
      <c r="E75" s="18" t="s">
        <v>185</v>
      </c>
      <c r="F75" s="18" t="s">
        <v>39</v>
      </c>
      <c r="G75" s="22"/>
      <c r="H75" s="22"/>
      <c r="I75" s="22"/>
      <c r="J75" s="22"/>
      <c r="K75" s="22"/>
      <c r="L75" s="22"/>
      <c r="M75" s="22"/>
      <c r="N75" s="22"/>
      <c r="O75" s="22"/>
      <c r="P75" s="22">
        <v>0</v>
      </c>
      <c r="Q75" s="22">
        <v>0</v>
      </c>
      <c r="R75" s="22">
        <v>0</v>
      </c>
      <c r="S75" s="22">
        <v>0</v>
      </c>
      <c r="T75" s="22">
        <v>0</v>
      </c>
      <c r="U75" s="27">
        <v>9</v>
      </c>
      <c r="V75" s="22">
        <v>0</v>
      </c>
      <c r="W75" s="22">
        <v>9</v>
      </c>
      <c r="X75" s="22">
        <f t="shared" ref="X75:X89" si="18">T75-W75</f>
        <v>-9</v>
      </c>
      <c r="Y75" s="22">
        <f t="shared" ref="Y75:Y89" si="19">X75+O75</f>
        <v>-9</v>
      </c>
      <c r="Z75" s="33" t="s">
        <v>40</v>
      </c>
    </row>
    <row r="76" s="1" customFormat="1" ht="94" customHeight="1" spans="1:26">
      <c r="A76" s="22">
        <v>64</v>
      </c>
      <c r="B76" s="18" t="s">
        <v>35</v>
      </c>
      <c r="C76" s="18" t="s">
        <v>183</v>
      </c>
      <c r="D76" s="18" t="s">
        <v>186</v>
      </c>
      <c r="E76" s="18" t="s">
        <v>187</v>
      </c>
      <c r="F76" s="18" t="s">
        <v>39</v>
      </c>
      <c r="G76" s="22"/>
      <c r="H76" s="22"/>
      <c r="I76" s="22"/>
      <c r="J76" s="22"/>
      <c r="K76" s="22"/>
      <c r="L76" s="22"/>
      <c r="M76" s="22"/>
      <c r="N76" s="22"/>
      <c r="O76" s="22"/>
      <c r="P76" s="22">
        <v>0</v>
      </c>
      <c r="Q76" s="22">
        <v>0</v>
      </c>
      <c r="R76" s="22">
        <v>0</v>
      </c>
      <c r="S76" s="22">
        <v>0</v>
      </c>
      <c r="T76" s="22">
        <v>0</v>
      </c>
      <c r="U76" s="22">
        <v>9</v>
      </c>
      <c r="V76" s="22">
        <v>3</v>
      </c>
      <c r="W76" s="22">
        <v>12</v>
      </c>
      <c r="X76" s="22">
        <f t="shared" si="18"/>
        <v>-12</v>
      </c>
      <c r="Y76" s="22">
        <f t="shared" si="19"/>
        <v>-12</v>
      </c>
      <c r="Z76" s="33" t="s">
        <v>188</v>
      </c>
    </row>
    <row r="77" s="4" customFormat="1" ht="30" customHeight="1" spans="1:26">
      <c r="A77" s="18" t="s">
        <v>189</v>
      </c>
      <c r="B77" s="20"/>
      <c r="C77" s="20"/>
      <c r="D77" s="20"/>
      <c r="E77" s="20" t="s">
        <v>190</v>
      </c>
      <c r="F77" s="20"/>
      <c r="G77" s="21"/>
      <c r="H77" s="21"/>
      <c r="I77" s="21"/>
      <c r="J77" s="21"/>
      <c r="K77" s="21"/>
      <c r="L77" s="21"/>
      <c r="M77" s="21"/>
      <c r="N77" s="21"/>
      <c r="O77" s="21"/>
      <c r="P77" s="21">
        <f t="shared" ref="P77:Y77" si="20">SUM(P78:P89)</f>
        <v>10076.1</v>
      </c>
      <c r="Q77" s="21">
        <f t="shared" si="20"/>
        <v>6660.24</v>
      </c>
      <c r="R77" s="21"/>
      <c r="S77" s="21"/>
      <c r="T77" s="21">
        <f t="shared" si="20"/>
        <v>1286.8</v>
      </c>
      <c r="U77" s="21">
        <f t="shared" si="20"/>
        <v>1262</v>
      </c>
      <c r="V77" s="21">
        <f t="shared" si="20"/>
        <v>256</v>
      </c>
      <c r="W77" s="21">
        <f t="shared" si="20"/>
        <v>1518</v>
      </c>
      <c r="X77" s="21">
        <f t="shared" si="20"/>
        <v>-231.2</v>
      </c>
      <c r="Y77" s="21">
        <f t="shared" si="20"/>
        <v>-231.2</v>
      </c>
      <c r="Z77" s="20"/>
    </row>
    <row r="78" s="1" customFormat="1" ht="30" customHeight="1" spans="1:26">
      <c r="A78" s="22">
        <v>65</v>
      </c>
      <c r="B78" s="18" t="s">
        <v>35</v>
      </c>
      <c r="C78" s="18" t="s">
        <v>191</v>
      </c>
      <c r="D78" s="18" t="s">
        <v>192</v>
      </c>
      <c r="E78" s="18" t="s">
        <v>193</v>
      </c>
      <c r="F78" s="18" t="s">
        <v>39</v>
      </c>
      <c r="G78" s="22"/>
      <c r="H78" s="22"/>
      <c r="I78" s="22"/>
      <c r="J78" s="22"/>
      <c r="K78" s="22"/>
      <c r="L78" s="22"/>
      <c r="M78" s="22"/>
      <c r="N78" s="22"/>
      <c r="O78" s="22"/>
      <c r="P78" s="22">
        <v>0</v>
      </c>
      <c r="Q78" s="22">
        <v>0</v>
      </c>
      <c r="R78" s="22">
        <v>0</v>
      </c>
      <c r="S78" s="22">
        <v>0</v>
      </c>
      <c r="T78" s="22">
        <v>0</v>
      </c>
      <c r="U78" s="27">
        <v>69</v>
      </c>
      <c r="V78" s="22">
        <v>0</v>
      </c>
      <c r="W78" s="22">
        <v>69</v>
      </c>
      <c r="X78" s="22">
        <f t="shared" si="18"/>
        <v>-69</v>
      </c>
      <c r="Y78" s="22">
        <f t="shared" si="19"/>
        <v>-69</v>
      </c>
      <c r="Z78" s="33" t="s">
        <v>40</v>
      </c>
    </row>
    <row r="79" s="1" customFormat="1" ht="88" customHeight="1" spans="1:26">
      <c r="A79" s="22">
        <v>66</v>
      </c>
      <c r="B79" s="18" t="s">
        <v>35</v>
      </c>
      <c r="C79" s="18" t="s">
        <v>191</v>
      </c>
      <c r="D79" s="18" t="s">
        <v>76</v>
      </c>
      <c r="E79" s="18" t="s">
        <v>194</v>
      </c>
      <c r="F79" s="18" t="s">
        <v>39</v>
      </c>
      <c r="G79" s="22"/>
      <c r="H79" s="22"/>
      <c r="I79" s="22"/>
      <c r="J79" s="22"/>
      <c r="K79" s="22"/>
      <c r="L79" s="22"/>
      <c r="M79" s="22"/>
      <c r="N79" s="22"/>
      <c r="O79" s="22"/>
      <c r="P79" s="22">
        <v>4551.61</v>
      </c>
      <c r="Q79" s="22">
        <v>3559.08</v>
      </c>
      <c r="R79" s="22">
        <v>78.19</v>
      </c>
      <c r="S79" s="22">
        <v>0.2</v>
      </c>
      <c r="T79" s="22">
        <v>711.8</v>
      </c>
      <c r="U79" s="27">
        <v>265</v>
      </c>
      <c r="V79" s="22">
        <v>125</v>
      </c>
      <c r="W79" s="22">
        <v>390</v>
      </c>
      <c r="X79" s="22">
        <f t="shared" si="18"/>
        <v>321.8</v>
      </c>
      <c r="Y79" s="22">
        <f t="shared" si="19"/>
        <v>321.8</v>
      </c>
      <c r="Z79" s="33" t="s">
        <v>195</v>
      </c>
    </row>
    <row r="80" s="1" customFormat="1" ht="65" customHeight="1" spans="1:26">
      <c r="A80" s="22">
        <v>67</v>
      </c>
      <c r="B80" s="18" t="s">
        <v>35</v>
      </c>
      <c r="C80" s="18" t="s">
        <v>191</v>
      </c>
      <c r="D80" s="18" t="s">
        <v>76</v>
      </c>
      <c r="E80" s="18" t="s">
        <v>194</v>
      </c>
      <c r="F80" s="22" t="s">
        <v>196</v>
      </c>
      <c r="G80" s="22"/>
      <c r="H80" s="22"/>
      <c r="I80" s="22"/>
      <c r="J80" s="22"/>
      <c r="K80" s="22"/>
      <c r="L80" s="22"/>
      <c r="M80" s="22"/>
      <c r="N80" s="22"/>
      <c r="O80" s="22"/>
      <c r="P80" s="22">
        <v>0</v>
      </c>
      <c r="Q80" s="22">
        <v>0</v>
      </c>
      <c r="R80" s="22">
        <v>0</v>
      </c>
      <c r="S80" s="18" t="s">
        <v>50</v>
      </c>
      <c r="T80" s="22">
        <v>80</v>
      </c>
      <c r="U80" s="27">
        <v>48</v>
      </c>
      <c r="V80" s="22">
        <v>15</v>
      </c>
      <c r="W80" s="22">
        <v>63</v>
      </c>
      <c r="X80" s="22">
        <f t="shared" si="18"/>
        <v>17</v>
      </c>
      <c r="Y80" s="22">
        <f t="shared" si="19"/>
        <v>17</v>
      </c>
      <c r="Z80" s="36" t="s">
        <v>197</v>
      </c>
    </row>
    <row r="81" s="1" customFormat="1" ht="147" customHeight="1" spans="1:26">
      <c r="A81" s="22">
        <v>68</v>
      </c>
      <c r="B81" s="18" t="s">
        <v>35</v>
      </c>
      <c r="C81" s="18" t="s">
        <v>191</v>
      </c>
      <c r="D81" s="18" t="s">
        <v>198</v>
      </c>
      <c r="E81" s="18" t="s">
        <v>199</v>
      </c>
      <c r="F81" s="18" t="s">
        <v>39</v>
      </c>
      <c r="G81" s="22"/>
      <c r="H81" s="22"/>
      <c r="I81" s="22"/>
      <c r="J81" s="22"/>
      <c r="K81" s="22"/>
      <c r="L81" s="22"/>
      <c r="M81" s="22"/>
      <c r="N81" s="22"/>
      <c r="O81" s="22"/>
      <c r="P81" s="22">
        <v>782.4</v>
      </c>
      <c r="Q81" s="22">
        <v>548.21</v>
      </c>
      <c r="R81" s="22">
        <v>70.06</v>
      </c>
      <c r="S81" s="22">
        <v>0.2</v>
      </c>
      <c r="T81" s="22">
        <v>109.6</v>
      </c>
      <c r="U81" s="27">
        <v>88</v>
      </c>
      <c r="V81" s="22">
        <v>0</v>
      </c>
      <c r="W81" s="22">
        <v>88</v>
      </c>
      <c r="X81" s="22">
        <f t="shared" si="18"/>
        <v>21.6</v>
      </c>
      <c r="Y81" s="22">
        <f t="shared" si="19"/>
        <v>21.6</v>
      </c>
      <c r="Z81" s="33" t="s">
        <v>200</v>
      </c>
    </row>
    <row r="82" s="1" customFormat="1" ht="226" customHeight="1" spans="1:26">
      <c r="A82" s="22">
        <v>69</v>
      </c>
      <c r="B82" s="18" t="s">
        <v>35</v>
      </c>
      <c r="C82" s="18" t="s">
        <v>191</v>
      </c>
      <c r="D82" s="18" t="s">
        <v>198</v>
      </c>
      <c r="E82" s="18" t="s">
        <v>201</v>
      </c>
      <c r="F82" s="18" t="s">
        <v>39</v>
      </c>
      <c r="G82" s="22"/>
      <c r="H82" s="22"/>
      <c r="I82" s="22"/>
      <c r="J82" s="22"/>
      <c r="K82" s="22"/>
      <c r="L82" s="22"/>
      <c r="M82" s="22"/>
      <c r="N82" s="22"/>
      <c r="O82" s="22"/>
      <c r="P82" s="22">
        <v>853.92</v>
      </c>
      <c r="Q82" s="22">
        <v>569.52</v>
      </c>
      <c r="R82" s="22">
        <v>66.69</v>
      </c>
      <c r="S82" s="22">
        <v>0.2</v>
      </c>
      <c r="T82" s="22">
        <v>113.9</v>
      </c>
      <c r="U82" s="27">
        <v>147</v>
      </c>
      <c r="V82" s="22">
        <v>47</v>
      </c>
      <c r="W82" s="22">
        <v>194</v>
      </c>
      <c r="X82" s="22">
        <f t="shared" si="18"/>
        <v>-80.1</v>
      </c>
      <c r="Y82" s="22">
        <f t="shared" si="19"/>
        <v>-80.1</v>
      </c>
      <c r="Z82" s="33" t="s">
        <v>202</v>
      </c>
    </row>
    <row r="83" s="1" customFormat="1" ht="30" customHeight="1" spans="1:26">
      <c r="A83" s="22">
        <v>70</v>
      </c>
      <c r="B83" s="18" t="s">
        <v>35</v>
      </c>
      <c r="C83" s="18" t="s">
        <v>191</v>
      </c>
      <c r="D83" s="18" t="s">
        <v>131</v>
      </c>
      <c r="E83" s="18" t="s">
        <v>203</v>
      </c>
      <c r="F83" s="18" t="s">
        <v>39</v>
      </c>
      <c r="G83" s="22"/>
      <c r="H83" s="22"/>
      <c r="I83" s="22"/>
      <c r="J83" s="22"/>
      <c r="K83" s="22"/>
      <c r="L83" s="22"/>
      <c r="M83" s="22"/>
      <c r="N83" s="22"/>
      <c r="O83" s="22"/>
      <c r="P83" s="22">
        <v>1319.95</v>
      </c>
      <c r="Q83" s="22">
        <v>1088.7</v>
      </c>
      <c r="R83" s="22">
        <v>82.48</v>
      </c>
      <c r="S83" s="22">
        <v>0.2</v>
      </c>
      <c r="T83" s="22">
        <v>217.7</v>
      </c>
      <c r="U83" s="27">
        <v>168</v>
      </c>
      <c r="V83" s="27">
        <v>54</v>
      </c>
      <c r="W83" s="22">
        <v>222</v>
      </c>
      <c r="X83" s="22">
        <f t="shared" si="18"/>
        <v>-4.30000000000001</v>
      </c>
      <c r="Y83" s="22">
        <f t="shared" si="19"/>
        <v>-4.30000000000001</v>
      </c>
      <c r="Z83" s="33" t="s">
        <v>45</v>
      </c>
    </row>
    <row r="84" s="1" customFormat="1" ht="30" customHeight="1" spans="1:26">
      <c r="A84" s="22">
        <v>71</v>
      </c>
      <c r="B84" s="18" t="s">
        <v>35</v>
      </c>
      <c r="C84" s="18" t="s">
        <v>191</v>
      </c>
      <c r="D84" s="18" t="s">
        <v>204</v>
      </c>
      <c r="E84" s="18" t="s">
        <v>205</v>
      </c>
      <c r="F84" s="18" t="s">
        <v>39</v>
      </c>
      <c r="G84" s="22"/>
      <c r="H84" s="22"/>
      <c r="I84" s="22"/>
      <c r="J84" s="22"/>
      <c r="K84" s="22"/>
      <c r="L84" s="22"/>
      <c r="M84" s="22"/>
      <c r="N84" s="22"/>
      <c r="O84" s="22"/>
      <c r="P84" s="22">
        <v>0</v>
      </c>
      <c r="Q84" s="22">
        <v>0</v>
      </c>
      <c r="R84" s="22">
        <v>0</v>
      </c>
      <c r="S84" s="22">
        <v>0</v>
      </c>
      <c r="T84" s="22">
        <v>0</v>
      </c>
      <c r="U84" s="27">
        <v>63</v>
      </c>
      <c r="V84" s="22">
        <v>0</v>
      </c>
      <c r="W84" s="22">
        <v>63</v>
      </c>
      <c r="X84" s="22">
        <f t="shared" si="18"/>
        <v>-63</v>
      </c>
      <c r="Y84" s="22">
        <f t="shared" si="19"/>
        <v>-63</v>
      </c>
      <c r="Z84" s="33" t="s">
        <v>40</v>
      </c>
    </row>
    <row r="85" s="1" customFormat="1" ht="30" customHeight="1" spans="1:26">
      <c r="A85" s="22">
        <v>72</v>
      </c>
      <c r="B85" s="18" t="s">
        <v>35</v>
      </c>
      <c r="C85" s="18" t="s">
        <v>191</v>
      </c>
      <c r="D85" s="18" t="s">
        <v>206</v>
      </c>
      <c r="E85" s="18" t="s">
        <v>207</v>
      </c>
      <c r="F85" s="18" t="s">
        <v>39</v>
      </c>
      <c r="G85" s="22"/>
      <c r="H85" s="22"/>
      <c r="I85" s="22"/>
      <c r="J85" s="22"/>
      <c r="K85" s="22"/>
      <c r="L85" s="22"/>
      <c r="M85" s="22"/>
      <c r="N85" s="22"/>
      <c r="O85" s="22"/>
      <c r="P85" s="22">
        <v>0</v>
      </c>
      <c r="Q85" s="22">
        <v>0</v>
      </c>
      <c r="R85" s="22">
        <v>0</v>
      </c>
      <c r="S85" s="22">
        <v>0</v>
      </c>
      <c r="T85" s="22">
        <v>0</v>
      </c>
      <c r="U85" s="27">
        <v>66</v>
      </c>
      <c r="V85" s="22">
        <v>0</v>
      </c>
      <c r="W85" s="22">
        <v>66</v>
      </c>
      <c r="X85" s="22">
        <f t="shared" si="18"/>
        <v>-66</v>
      </c>
      <c r="Y85" s="22">
        <f t="shared" si="19"/>
        <v>-66</v>
      </c>
      <c r="Z85" s="33" t="s">
        <v>40</v>
      </c>
    </row>
    <row r="86" s="1" customFormat="1" ht="30" customHeight="1" spans="1:26">
      <c r="A86" s="22">
        <v>73</v>
      </c>
      <c r="B86" s="18" t="s">
        <v>35</v>
      </c>
      <c r="C86" s="18" t="s">
        <v>191</v>
      </c>
      <c r="D86" s="18" t="s">
        <v>208</v>
      </c>
      <c r="E86" s="18" t="s">
        <v>209</v>
      </c>
      <c r="F86" s="18" t="s">
        <v>39</v>
      </c>
      <c r="G86" s="22"/>
      <c r="H86" s="22"/>
      <c r="I86" s="22"/>
      <c r="J86" s="22"/>
      <c r="K86" s="22"/>
      <c r="L86" s="22"/>
      <c r="M86" s="22"/>
      <c r="N86" s="22"/>
      <c r="O86" s="22"/>
      <c r="P86" s="22">
        <v>0</v>
      </c>
      <c r="Q86" s="22">
        <v>0</v>
      </c>
      <c r="R86" s="22">
        <v>0</v>
      </c>
      <c r="S86" s="22">
        <v>0</v>
      </c>
      <c r="T86" s="22">
        <v>0</v>
      </c>
      <c r="U86" s="27">
        <v>54</v>
      </c>
      <c r="V86" s="22">
        <v>0</v>
      </c>
      <c r="W86" s="22">
        <v>54</v>
      </c>
      <c r="X86" s="22">
        <f t="shared" si="18"/>
        <v>-54</v>
      </c>
      <c r="Y86" s="22">
        <f t="shared" si="19"/>
        <v>-54</v>
      </c>
      <c r="Z86" s="33" t="s">
        <v>40</v>
      </c>
    </row>
    <row r="87" s="1" customFormat="1" ht="30" customHeight="1" spans="1:26">
      <c r="A87" s="22">
        <v>74</v>
      </c>
      <c r="B87" s="18" t="s">
        <v>35</v>
      </c>
      <c r="C87" s="18" t="s">
        <v>191</v>
      </c>
      <c r="D87" s="18" t="s">
        <v>210</v>
      </c>
      <c r="E87" s="18" t="s">
        <v>211</v>
      </c>
      <c r="F87" s="22" t="s">
        <v>49</v>
      </c>
      <c r="G87" s="22"/>
      <c r="H87" s="22"/>
      <c r="I87" s="22"/>
      <c r="J87" s="22"/>
      <c r="K87" s="22"/>
      <c r="L87" s="22"/>
      <c r="M87" s="22"/>
      <c r="N87" s="22"/>
      <c r="O87" s="22"/>
      <c r="P87" s="22">
        <v>0</v>
      </c>
      <c r="Q87" s="22">
        <v>0</v>
      </c>
      <c r="R87" s="22">
        <v>0</v>
      </c>
      <c r="S87" s="18" t="s">
        <v>50</v>
      </c>
      <c r="T87" s="22">
        <v>0</v>
      </c>
      <c r="U87" s="27">
        <v>48</v>
      </c>
      <c r="V87" s="22">
        <v>15</v>
      </c>
      <c r="W87" s="22">
        <v>63</v>
      </c>
      <c r="X87" s="22">
        <f t="shared" si="18"/>
        <v>-63</v>
      </c>
      <c r="Y87" s="22">
        <f t="shared" si="19"/>
        <v>-63</v>
      </c>
      <c r="Z87" s="33" t="s">
        <v>212</v>
      </c>
    </row>
    <row r="88" s="1" customFormat="1" ht="45" customHeight="1" spans="1:26">
      <c r="A88" s="22">
        <v>75</v>
      </c>
      <c r="B88" s="18" t="s">
        <v>35</v>
      </c>
      <c r="C88" s="18" t="s">
        <v>191</v>
      </c>
      <c r="D88" s="18" t="s">
        <v>210</v>
      </c>
      <c r="E88" s="18" t="s">
        <v>211</v>
      </c>
      <c r="F88" s="18" t="s">
        <v>39</v>
      </c>
      <c r="G88" s="22"/>
      <c r="H88" s="22"/>
      <c r="I88" s="22"/>
      <c r="J88" s="22"/>
      <c r="K88" s="22"/>
      <c r="L88" s="22"/>
      <c r="M88" s="22"/>
      <c r="N88" s="22"/>
      <c r="O88" s="22"/>
      <c r="P88" s="22">
        <v>1185.28</v>
      </c>
      <c r="Q88" s="22">
        <v>537.76</v>
      </c>
      <c r="R88" s="22">
        <v>45.36</v>
      </c>
      <c r="S88" s="22">
        <v>0.1</v>
      </c>
      <c r="T88" s="22">
        <v>53.8</v>
      </c>
      <c r="U88" s="27">
        <v>120</v>
      </c>
      <c r="V88" s="22">
        <v>0</v>
      </c>
      <c r="W88" s="22">
        <v>120</v>
      </c>
      <c r="X88" s="22">
        <f t="shared" si="18"/>
        <v>-66.2</v>
      </c>
      <c r="Y88" s="22">
        <f t="shared" si="19"/>
        <v>-66.2</v>
      </c>
      <c r="Z88" s="47" t="s">
        <v>213</v>
      </c>
    </row>
    <row r="89" s="1" customFormat="1" ht="87" customHeight="1" spans="1:26">
      <c r="A89" s="22">
        <v>76</v>
      </c>
      <c r="B89" s="18" t="s">
        <v>35</v>
      </c>
      <c r="C89" s="18" t="s">
        <v>191</v>
      </c>
      <c r="D89" s="18" t="s">
        <v>64</v>
      </c>
      <c r="E89" s="18" t="s">
        <v>214</v>
      </c>
      <c r="F89" s="18" t="s">
        <v>39</v>
      </c>
      <c r="G89" s="22"/>
      <c r="H89" s="22"/>
      <c r="I89" s="22"/>
      <c r="J89" s="22"/>
      <c r="K89" s="22"/>
      <c r="L89" s="22"/>
      <c r="M89" s="22"/>
      <c r="N89" s="22"/>
      <c r="O89" s="22"/>
      <c r="P89" s="22">
        <v>1382.94</v>
      </c>
      <c r="Q89" s="22">
        <v>356.97</v>
      </c>
      <c r="R89" s="22">
        <v>25.81</v>
      </c>
      <c r="S89" s="22">
        <v>0</v>
      </c>
      <c r="T89" s="22">
        <v>0</v>
      </c>
      <c r="U89" s="27">
        <v>126</v>
      </c>
      <c r="V89" s="22">
        <v>0</v>
      </c>
      <c r="W89" s="22">
        <v>126</v>
      </c>
      <c r="X89" s="22">
        <f t="shared" si="18"/>
        <v>-126</v>
      </c>
      <c r="Y89" s="22">
        <f t="shared" si="19"/>
        <v>-126</v>
      </c>
      <c r="Z89" s="33" t="s">
        <v>215</v>
      </c>
    </row>
    <row r="90" s="3" customFormat="1" ht="30" customHeight="1" spans="1:26">
      <c r="A90" s="18" t="s">
        <v>216</v>
      </c>
      <c r="B90" s="20"/>
      <c r="C90" s="20"/>
      <c r="D90" s="20"/>
      <c r="E90" s="20" t="s">
        <v>217</v>
      </c>
      <c r="F90" s="20"/>
      <c r="G90" s="21"/>
      <c r="H90" s="21"/>
      <c r="I90" s="21"/>
      <c r="J90" s="21"/>
      <c r="K90" s="21"/>
      <c r="L90" s="21"/>
      <c r="M90" s="21"/>
      <c r="N90" s="21"/>
      <c r="O90" s="21"/>
      <c r="P90" s="21">
        <f t="shared" ref="P90:Y90" si="21">SUM(P91:P92)</f>
        <v>2721.57</v>
      </c>
      <c r="Q90" s="21">
        <f t="shared" si="21"/>
        <v>1689.53</v>
      </c>
      <c r="R90" s="21"/>
      <c r="S90" s="21"/>
      <c r="T90" s="21">
        <f t="shared" si="21"/>
        <v>337.9</v>
      </c>
      <c r="U90" s="21">
        <f t="shared" si="21"/>
        <v>183</v>
      </c>
      <c r="V90" s="21">
        <f t="shared" si="21"/>
        <v>59</v>
      </c>
      <c r="W90" s="21">
        <f t="shared" si="21"/>
        <v>242</v>
      </c>
      <c r="X90" s="21">
        <f t="shared" si="21"/>
        <v>95.9</v>
      </c>
      <c r="Y90" s="21">
        <f t="shared" si="21"/>
        <v>95.9</v>
      </c>
      <c r="Z90" s="34"/>
    </row>
    <row r="91" s="1" customFormat="1" ht="30" customHeight="1" spans="1:26">
      <c r="A91" s="22">
        <v>77</v>
      </c>
      <c r="B91" s="18" t="s">
        <v>35</v>
      </c>
      <c r="C91" s="18" t="s">
        <v>218</v>
      </c>
      <c r="D91" s="18" t="s">
        <v>219</v>
      </c>
      <c r="E91" s="18" t="s">
        <v>220</v>
      </c>
      <c r="F91" s="18" t="s">
        <v>39</v>
      </c>
      <c r="G91" s="22"/>
      <c r="H91" s="22"/>
      <c r="I91" s="22"/>
      <c r="J91" s="22"/>
      <c r="K91" s="22"/>
      <c r="L91" s="22"/>
      <c r="M91" s="22"/>
      <c r="N91" s="22"/>
      <c r="O91" s="22"/>
      <c r="P91" s="22">
        <v>0</v>
      </c>
      <c r="Q91" s="22">
        <v>0</v>
      </c>
      <c r="R91" s="22">
        <v>0</v>
      </c>
      <c r="S91" s="22">
        <v>0</v>
      </c>
      <c r="T91" s="22">
        <v>0</v>
      </c>
      <c r="U91" s="27">
        <v>3</v>
      </c>
      <c r="V91" s="22">
        <v>1</v>
      </c>
      <c r="W91" s="22">
        <v>4</v>
      </c>
      <c r="X91" s="22">
        <f t="shared" ref="X91:X99" si="22">T91-W91</f>
        <v>-4</v>
      </c>
      <c r="Y91" s="22">
        <f t="shared" ref="Y91:Y99" si="23">X91+O91</f>
        <v>-4</v>
      </c>
      <c r="Z91" s="33" t="s">
        <v>40</v>
      </c>
    </row>
    <row r="92" s="1" customFormat="1" ht="30" customHeight="1" spans="1:26">
      <c r="A92" s="22">
        <v>78</v>
      </c>
      <c r="B92" s="18" t="s">
        <v>35</v>
      </c>
      <c r="C92" s="18" t="s">
        <v>218</v>
      </c>
      <c r="D92" s="18" t="s">
        <v>221</v>
      </c>
      <c r="E92" s="18" t="s">
        <v>222</v>
      </c>
      <c r="F92" s="18" t="s">
        <v>39</v>
      </c>
      <c r="G92" s="22"/>
      <c r="H92" s="22"/>
      <c r="I92" s="22"/>
      <c r="J92" s="22"/>
      <c r="K92" s="22"/>
      <c r="L92" s="22"/>
      <c r="M92" s="22"/>
      <c r="N92" s="22"/>
      <c r="O92" s="22"/>
      <c r="P92" s="22">
        <v>2721.57</v>
      </c>
      <c r="Q92" s="22">
        <v>1689.53</v>
      </c>
      <c r="R92" s="22">
        <v>62.07</v>
      </c>
      <c r="S92" s="22">
        <v>0.2</v>
      </c>
      <c r="T92" s="22">
        <v>337.9</v>
      </c>
      <c r="U92" s="27">
        <v>180</v>
      </c>
      <c r="V92" s="22">
        <v>58</v>
      </c>
      <c r="W92" s="22">
        <v>238</v>
      </c>
      <c r="X92" s="22">
        <f t="shared" si="22"/>
        <v>99.9</v>
      </c>
      <c r="Y92" s="22">
        <f t="shared" si="23"/>
        <v>99.9</v>
      </c>
      <c r="Z92" s="35" t="s">
        <v>45</v>
      </c>
    </row>
    <row r="93" s="1" customFormat="1" ht="20" customHeight="1" spans="1:26">
      <c r="A93" s="18"/>
      <c r="B93" s="19"/>
      <c r="C93" s="19"/>
      <c r="D93" s="19"/>
      <c r="E93" s="20" t="s">
        <v>223</v>
      </c>
      <c r="F93" s="19"/>
      <c r="G93" s="21">
        <f t="shared" ref="G93:O93" si="24">SUM(G95:G162)</f>
        <v>0</v>
      </c>
      <c r="H93" s="21">
        <f t="shared" si="24"/>
        <v>0</v>
      </c>
      <c r="I93" s="21"/>
      <c r="J93" s="21"/>
      <c r="K93" s="21">
        <f t="shared" si="24"/>
        <v>0</v>
      </c>
      <c r="L93" s="21">
        <f t="shared" si="24"/>
        <v>0</v>
      </c>
      <c r="M93" s="21">
        <f t="shared" si="24"/>
        <v>0</v>
      </c>
      <c r="N93" s="21">
        <f t="shared" si="24"/>
        <v>0</v>
      </c>
      <c r="O93" s="21">
        <f t="shared" si="24"/>
        <v>0</v>
      </c>
      <c r="P93" s="21">
        <f t="shared" ref="P93:Y93" si="25">P94+P100+P113+P145</f>
        <v>83703.37</v>
      </c>
      <c r="Q93" s="21">
        <f t="shared" si="25"/>
        <v>55164.83</v>
      </c>
      <c r="R93" s="21"/>
      <c r="S93" s="21"/>
      <c r="T93" s="21">
        <f t="shared" si="25"/>
        <v>10338.5</v>
      </c>
      <c r="U93" s="21">
        <f t="shared" si="25"/>
        <v>6426</v>
      </c>
      <c r="V93" s="21">
        <f t="shared" si="25"/>
        <v>2125.7</v>
      </c>
      <c r="W93" s="21">
        <f t="shared" si="25"/>
        <v>8551.7</v>
      </c>
      <c r="X93" s="21">
        <f t="shared" si="25"/>
        <v>1786.8</v>
      </c>
      <c r="Y93" s="21">
        <f t="shared" si="25"/>
        <v>1786.8</v>
      </c>
      <c r="Z93" s="22"/>
    </row>
    <row r="94" s="1" customFormat="1" ht="20" customHeight="1" spans="1:26">
      <c r="A94" s="18" t="s">
        <v>33</v>
      </c>
      <c r="B94" s="19"/>
      <c r="C94" s="19"/>
      <c r="D94" s="19"/>
      <c r="E94" s="20" t="s">
        <v>224</v>
      </c>
      <c r="F94" s="19"/>
      <c r="G94" s="21"/>
      <c r="H94" s="21"/>
      <c r="I94" s="21"/>
      <c r="J94" s="21"/>
      <c r="K94" s="21"/>
      <c r="L94" s="21"/>
      <c r="M94" s="21"/>
      <c r="N94" s="21"/>
      <c r="O94" s="21"/>
      <c r="P94" s="21">
        <f t="shared" ref="P94:Y94" si="26">SUM(P95:P99)</f>
        <v>12582.76</v>
      </c>
      <c r="Q94" s="21">
        <f t="shared" si="26"/>
        <v>9378.03</v>
      </c>
      <c r="R94" s="21"/>
      <c r="S94" s="21"/>
      <c r="T94" s="21">
        <f t="shared" si="26"/>
        <v>1759.9</v>
      </c>
      <c r="U94" s="21">
        <f t="shared" si="26"/>
        <v>952</v>
      </c>
      <c r="V94" s="21">
        <f t="shared" si="26"/>
        <v>305</v>
      </c>
      <c r="W94" s="21">
        <f t="shared" si="26"/>
        <v>1257</v>
      </c>
      <c r="X94" s="21">
        <f t="shared" si="26"/>
        <v>502.9</v>
      </c>
      <c r="Y94" s="21">
        <f t="shared" si="26"/>
        <v>502.9</v>
      </c>
      <c r="Z94" s="22"/>
    </row>
    <row r="95" s="1" customFormat="1" ht="120" customHeight="1" spans="1:26">
      <c r="A95" s="22">
        <v>79</v>
      </c>
      <c r="B95" s="18" t="s">
        <v>225</v>
      </c>
      <c r="C95" s="18" t="s">
        <v>226</v>
      </c>
      <c r="D95" s="18" t="s">
        <v>43</v>
      </c>
      <c r="E95" s="18" t="s">
        <v>227</v>
      </c>
      <c r="F95" s="18" t="s">
        <v>39</v>
      </c>
      <c r="G95" s="22"/>
      <c r="H95" s="22"/>
      <c r="I95" s="22"/>
      <c r="J95" s="22"/>
      <c r="K95" s="22"/>
      <c r="L95" s="22"/>
      <c r="M95" s="22"/>
      <c r="N95" s="22"/>
      <c r="O95" s="22"/>
      <c r="P95" s="22">
        <v>4930.11</v>
      </c>
      <c r="Q95" s="22">
        <v>4326.61</v>
      </c>
      <c r="R95" s="22">
        <v>87.75</v>
      </c>
      <c r="S95" s="22">
        <v>0.2</v>
      </c>
      <c r="T95" s="22">
        <v>865.3</v>
      </c>
      <c r="U95" s="22">
        <v>366</v>
      </c>
      <c r="V95" s="22">
        <v>117</v>
      </c>
      <c r="W95" s="22">
        <v>483</v>
      </c>
      <c r="X95" s="22">
        <f t="shared" si="22"/>
        <v>382.3</v>
      </c>
      <c r="Y95" s="22">
        <f t="shared" si="23"/>
        <v>382.3</v>
      </c>
      <c r="Z95" s="33" t="s">
        <v>228</v>
      </c>
    </row>
    <row r="96" s="1" customFormat="1" ht="42" customHeight="1" spans="1:26">
      <c r="A96" s="22">
        <v>80</v>
      </c>
      <c r="B96" s="18" t="s">
        <v>225</v>
      </c>
      <c r="C96" s="18" t="s">
        <v>226</v>
      </c>
      <c r="D96" s="18" t="s">
        <v>43</v>
      </c>
      <c r="E96" s="18" t="s">
        <v>229</v>
      </c>
      <c r="F96" s="18" t="s">
        <v>39</v>
      </c>
      <c r="G96" s="22"/>
      <c r="H96" s="22"/>
      <c r="I96" s="22"/>
      <c r="J96" s="22"/>
      <c r="K96" s="22"/>
      <c r="L96" s="22"/>
      <c r="M96" s="22"/>
      <c r="N96" s="22"/>
      <c r="O96" s="22"/>
      <c r="P96" s="22">
        <v>4086.73</v>
      </c>
      <c r="Q96" s="22">
        <v>3189.28</v>
      </c>
      <c r="R96" s="22">
        <v>78.03</v>
      </c>
      <c r="S96" s="22">
        <v>0.2</v>
      </c>
      <c r="T96" s="22">
        <v>637.9</v>
      </c>
      <c r="U96" s="22">
        <v>246</v>
      </c>
      <c r="V96" s="22">
        <v>79</v>
      </c>
      <c r="W96" s="22">
        <v>325</v>
      </c>
      <c r="X96" s="22">
        <f t="shared" si="22"/>
        <v>312.9</v>
      </c>
      <c r="Y96" s="22">
        <f t="shared" si="23"/>
        <v>312.9</v>
      </c>
      <c r="Z96" s="33" t="s">
        <v>230</v>
      </c>
    </row>
    <row r="97" s="1" customFormat="1" ht="114" customHeight="1" spans="1:26">
      <c r="A97" s="22">
        <v>81</v>
      </c>
      <c r="B97" s="18" t="s">
        <v>225</v>
      </c>
      <c r="C97" s="18" t="s">
        <v>226</v>
      </c>
      <c r="D97" s="18" t="s">
        <v>43</v>
      </c>
      <c r="E97" s="18" t="s">
        <v>231</v>
      </c>
      <c r="F97" s="18" t="s">
        <v>39</v>
      </c>
      <c r="G97" s="22"/>
      <c r="H97" s="22"/>
      <c r="I97" s="22"/>
      <c r="J97" s="22"/>
      <c r="K97" s="22"/>
      <c r="L97" s="22"/>
      <c r="M97" s="22"/>
      <c r="N97" s="22"/>
      <c r="O97" s="22"/>
      <c r="P97" s="22">
        <v>2253.35</v>
      </c>
      <c r="Q97" s="22">
        <v>1156.37</v>
      </c>
      <c r="R97" s="22">
        <v>51.31</v>
      </c>
      <c r="S97" s="22">
        <v>0.1</v>
      </c>
      <c r="T97" s="22">
        <v>115.6</v>
      </c>
      <c r="U97" s="22">
        <v>158</v>
      </c>
      <c r="V97" s="22">
        <v>51</v>
      </c>
      <c r="W97" s="22">
        <v>209</v>
      </c>
      <c r="X97" s="22">
        <f t="shared" si="22"/>
        <v>-93.4</v>
      </c>
      <c r="Y97" s="22">
        <f t="shared" si="23"/>
        <v>-93.4</v>
      </c>
      <c r="Z97" s="33" t="s">
        <v>232</v>
      </c>
    </row>
    <row r="98" s="1" customFormat="1" ht="92" customHeight="1" spans="1:26">
      <c r="A98" s="22">
        <v>82</v>
      </c>
      <c r="B98" s="18" t="s">
        <v>225</v>
      </c>
      <c r="C98" s="18" t="s">
        <v>226</v>
      </c>
      <c r="D98" s="18" t="s">
        <v>43</v>
      </c>
      <c r="E98" s="18" t="s">
        <v>233</v>
      </c>
      <c r="F98" s="18" t="s">
        <v>39</v>
      </c>
      <c r="G98" s="22"/>
      <c r="H98" s="22"/>
      <c r="I98" s="22"/>
      <c r="J98" s="22"/>
      <c r="K98" s="22"/>
      <c r="L98" s="22"/>
      <c r="M98" s="22"/>
      <c r="N98" s="22"/>
      <c r="O98" s="22"/>
      <c r="P98" s="22">
        <v>958.7</v>
      </c>
      <c r="Q98" s="22">
        <v>621.69</v>
      </c>
      <c r="R98" s="22">
        <v>64.84</v>
      </c>
      <c r="S98" s="22">
        <v>0.2</v>
      </c>
      <c r="T98" s="22">
        <v>124.3</v>
      </c>
      <c r="U98" s="22">
        <v>132</v>
      </c>
      <c r="V98" s="22">
        <v>42</v>
      </c>
      <c r="W98" s="22">
        <v>174</v>
      </c>
      <c r="X98" s="22">
        <f t="shared" si="22"/>
        <v>-49.7</v>
      </c>
      <c r="Y98" s="22">
        <f t="shared" si="23"/>
        <v>-49.7</v>
      </c>
      <c r="Z98" s="33" t="s">
        <v>234</v>
      </c>
    </row>
    <row r="99" s="1" customFormat="1" ht="30" customHeight="1" spans="1:26">
      <c r="A99" s="22">
        <v>83</v>
      </c>
      <c r="B99" s="18" t="s">
        <v>225</v>
      </c>
      <c r="C99" s="18" t="s">
        <v>226</v>
      </c>
      <c r="D99" s="18" t="s">
        <v>235</v>
      </c>
      <c r="E99" s="18" t="s">
        <v>236</v>
      </c>
      <c r="F99" s="18" t="s">
        <v>145</v>
      </c>
      <c r="G99" s="22"/>
      <c r="H99" s="22"/>
      <c r="I99" s="22"/>
      <c r="J99" s="22"/>
      <c r="K99" s="22"/>
      <c r="L99" s="22"/>
      <c r="M99" s="22"/>
      <c r="N99" s="22"/>
      <c r="O99" s="22"/>
      <c r="P99" s="22">
        <v>353.87</v>
      </c>
      <c r="Q99" s="22">
        <v>84.08</v>
      </c>
      <c r="R99" s="22"/>
      <c r="S99" s="22">
        <v>0.2</v>
      </c>
      <c r="T99" s="22">
        <v>16.8</v>
      </c>
      <c r="U99" s="22">
        <v>50</v>
      </c>
      <c r="V99" s="22">
        <v>16</v>
      </c>
      <c r="W99" s="22">
        <v>66</v>
      </c>
      <c r="X99" s="22">
        <f t="shared" si="22"/>
        <v>-49.2</v>
      </c>
      <c r="Y99" s="22">
        <f t="shared" si="23"/>
        <v>-49.2</v>
      </c>
      <c r="Z99" s="35" t="s">
        <v>45</v>
      </c>
    </row>
    <row r="100" s="3" customFormat="1" ht="30" customHeight="1" spans="1:26">
      <c r="A100" s="18" t="s">
        <v>58</v>
      </c>
      <c r="B100" s="20"/>
      <c r="C100" s="20"/>
      <c r="D100" s="20"/>
      <c r="E100" s="20" t="s">
        <v>237</v>
      </c>
      <c r="F100" s="20"/>
      <c r="G100" s="21"/>
      <c r="H100" s="21"/>
      <c r="I100" s="21"/>
      <c r="J100" s="21"/>
      <c r="K100" s="21"/>
      <c r="L100" s="21"/>
      <c r="M100" s="21"/>
      <c r="N100" s="21"/>
      <c r="O100" s="21"/>
      <c r="P100" s="21">
        <f t="shared" ref="P100:Y100" si="27">SUM(P101:P112)</f>
        <v>1226.57</v>
      </c>
      <c r="Q100" s="21">
        <f t="shared" si="27"/>
        <v>539.2</v>
      </c>
      <c r="R100" s="21"/>
      <c r="S100" s="20"/>
      <c r="T100" s="21">
        <f t="shared" si="27"/>
        <v>65.2</v>
      </c>
      <c r="U100" s="21">
        <f t="shared" si="27"/>
        <v>477</v>
      </c>
      <c r="V100" s="21">
        <f t="shared" si="27"/>
        <v>-180</v>
      </c>
      <c r="W100" s="21">
        <f t="shared" si="27"/>
        <v>297</v>
      </c>
      <c r="X100" s="21">
        <f t="shared" si="27"/>
        <v>-231.8</v>
      </c>
      <c r="Y100" s="21">
        <f t="shared" si="27"/>
        <v>-231.8</v>
      </c>
      <c r="Z100" s="48"/>
    </row>
    <row r="101" s="1" customFormat="1" ht="70" customHeight="1" spans="1:26">
      <c r="A101" s="22">
        <v>84</v>
      </c>
      <c r="B101" s="18" t="s">
        <v>225</v>
      </c>
      <c r="C101" s="18" t="s">
        <v>238</v>
      </c>
      <c r="D101" s="18" t="s">
        <v>235</v>
      </c>
      <c r="E101" s="18" t="s">
        <v>239</v>
      </c>
      <c r="F101" s="18" t="s">
        <v>145</v>
      </c>
      <c r="G101" s="22"/>
      <c r="H101" s="22"/>
      <c r="I101" s="22"/>
      <c r="J101" s="22"/>
      <c r="K101" s="22"/>
      <c r="L101" s="22"/>
      <c r="M101" s="22"/>
      <c r="N101" s="22"/>
      <c r="O101" s="22"/>
      <c r="P101" s="22">
        <v>367.22</v>
      </c>
      <c r="Q101" s="22">
        <v>113.01</v>
      </c>
      <c r="R101" s="22"/>
      <c r="S101" s="22">
        <v>0.2</v>
      </c>
      <c r="T101" s="22">
        <v>22.6</v>
      </c>
      <c r="U101" s="22">
        <v>36</v>
      </c>
      <c r="V101" s="22">
        <v>12</v>
      </c>
      <c r="W101" s="22">
        <v>48</v>
      </c>
      <c r="X101" s="22">
        <f t="shared" ref="X101:X112" si="28">T101-W101</f>
        <v>-25.4</v>
      </c>
      <c r="Y101" s="22">
        <f t="shared" ref="Y101:Y112" si="29">X101+O101</f>
        <v>-25.4</v>
      </c>
      <c r="Z101" s="35" t="s">
        <v>240</v>
      </c>
    </row>
    <row r="102" s="1" customFormat="1" ht="30" customHeight="1" spans="1:26">
      <c r="A102" s="22">
        <v>85</v>
      </c>
      <c r="B102" s="18" t="s">
        <v>225</v>
      </c>
      <c r="C102" s="18" t="s">
        <v>238</v>
      </c>
      <c r="D102" s="18" t="s">
        <v>241</v>
      </c>
      <c r="E102" s="18" t="s">
        <v>242</v>
      </c>
      <c r="F102" s="18" t="s">
        <v>39</v>
      </c>
      <c r="G102" s="22"/>
      <c r="H102" s="22"/>
      <c r="I102" s="22"/>
      <c r="J102" s="22"/>
      <c r="K102" s="22"/>
      <c r="L102" s="22"/>
      <c r="M102" s="22"/>
      <c r="N102" s="22"/>
      <c r="O102" s="22"/>
      <c r="P102" s="22">
        <v>0</v>
      </c>
      <c r="Q102" s="22">
        <v>0</v>
      </c>
      <c r="R102" s="22">
        <v>0</v>
      </c>
      <c r="S102" s="22">
        <v>0</v>
      </c>
      <c r="T102" s="22">
        <v>0</v>
      </c>
      <c r="U102" s="22">
        <v>21</v>
      </c>
      <c r="V102" s="22">
        <v>0</v>
      </c>
      <c r="W102" s="22">
        <v>21</v>
      </c>
      <c r="X102" s="22">
        <f t="shared" si="28"/>
        <v>-21</v>
      </c>
      <c r="Y102" s="22">
        <f t="shared" si="29"/>
        <v>-21</v>
      </c>
      <c r="Z102" s="33" t="s">
        <v>40</v>
      </c>
    </row>
    <row r="103" s="1" customFormat="1" ht="30" customHeight="1" spans="1:26">
      <c r="A103" s="22">
        <v>86</v>
      </c>
      <c r="B103" s="18" t="s">
        <v>225</v>
      </c>
      <c r="C103" s="18" t="s">
        <v>238</v>
      </c>
      <c r="D103" s="18" t="s">
        <v>241</v>
      </c>
      <c r="E103" s="18" t="s">
        <v>242</v>
      </c>
      <c r="F103" s="22" t="s">
        <v>49</v>
      </c>
      <c r="G103" s="22"/>
      <c r="H103" s="22"/>
      <c r="I103" s="22"/>
      <c r="J103" s="22"/>
      <c r="K103" s="22"/>
      <c r="L103" s="22"/>
      <c r="M103" s="22"/>
      <c r="N103" s="22"/>
      <c r="O103" s="22"/>
      <c r="P103" s="22">
        <v>0</v>
      </c>
      <c r="Q103" s="22">
        <v>0</v>
      </c>
      <c r="R103" s="22">
        <v>0</v>
      </c>
      <c r="S103" s="18" t="s">
        <v>50</v>
      </c>
      <c r="T103" s="22">
        <v>0</v>
      </c>
      <c r="U103" s="22">
        <v>48</v>
      </c>
      <c r="V103" s="22">
        <v>-48</v>
      </c>
      <c r="W103" s="22">
        <v>0</v>
      </c>
      <c r="X103" s="22">
        <f t="shared" si="28"/>
        <v>0</v>
      </c>
      <c r="Y103" s="22">
        <f t="shared" si="29"/>
        <v>0</v>
      </c>
      <c r="Z103" s="33" t="s">
        <v>40</v>
      </c>
    </row>
    <row r="104" s="1" customFormat="1" ht="30" customHeight="1" spans="1:26">
      <c r="A104" s="22">
        <v>87</v>
      </c>
      <c r="B104" s="18" t="s">
        <v>225</v>
      </c>
      <c r="C104" s="18" t="s">
        <v>238</v>
      </c>
      <c r="D104" s="18" t="s">
        <v>243</v>
      </c>
      <c r="E104" s="18" t="s">
        <v>244</v>
      </c>
      <c r="F104" s="18" t="s">
        <v>39</v>
      </c>
      <c r="G104" s="22"/>
      <c r="H104" s="22"/>
      <c r="I104" s="22"/>
      <c r="J104" s="22"/>
      <c r="K104" s="22"/>
      <c r="L104" s="22"/>
      <c r="M104" s="22"/>
      <c r="N104" s="22"/>
      <c r="O104" s="22"/>
      <c r="P104" s="22">
        <v>0</v>
      </c>
      <c r="Q104" s="22">
        <v>0</v>
      </c>
      <c r="R104" s="22">
        <v>0</v>
      </c>
      <c r="S104" s="22">
        <v>0</v>
      </c>
      <c r="T104" s="22">
        <v>0</v>
      </c>
      <c r="U104" s="22">
        <v>48</v>
      </c>
      <c r="V104" s="22">
        <v>0</v>
      </c>
      <c r="W104" s="22">
        <v>48</v>
      </c>
      <c r="X104" s="22">
        <f t="shared" si="28"/>
        <v>-48</v>
      </c>
      <c r="Y104" s="22">
        <f t="shared" si="29"/>
        <v>-48</v>
      </c>
      <c r="Z104" s="33" t="s">
        <v>40</v>
      </c>
    </row>
    <row r="105" s="1" customFormat="1" ht="30" customHeight="1" spans="1:26">
      <c r="A105" s="22">
        <v>88</v>
      </c>
      <c r="B105" s="18" t="s">
        <v>225</v>
      </c>
      <c r="C105" s="18" t="s">
        <v>238</v>
      </c>
      <c r="D105" s="18" t="s">
        <v>243</v>
      </c>
      <c r="E105" s="18" t="s">
        <v>244</v>
      </c>
      <c r="F105" s="22" t="s">
        <v>49</v>
      </c>
      <c r="G105" s="22"/>
      <c r="H105" s="22"/>
      <c r="I105" s="22"/>
      <c r="J105" s="22"/>
      <c r="K105" s="22"/>
      <c r="L105" s="22"/>
      <c r="M105" s="22"/>
      <c r="N105" s="22"/>
      <c r="O105" s="22"/>
      <c r="P105" s="22">
        <v>0</v>
      </c>
      <c r="Q105" s="22">
        <v>0</v>
      </c>
      <c r="R105" s="22">
        <v>0</v>
      </c>
      <c r="S105" s="18" t="s">
        <v>50</v>
      </c>
      <c r="T105" s="22">
        <v>0</v>
      </c>
      <c r="U105" s="22">
        <v>48</v>
      </c>
      <c r="V105" s="22">
        <v>-48</v>
      </c>
      <c r="W105" s="22">
        <v>0</v>
      </c>
      <c r="X105" s="22">
        <f t="shared" si="28"/>
        <v>0</v>
      </c>
      <c r="Y105" s="22">
        <f t="shared" si="29"/>
        <v>0</v>
      </c>
      <c r="Z105" s="33" t="s">
        <v>40</v>
      </c>
    </row>
    <row r="106" s="1" customFormat="1" ht="30" customHeight="1" spans="1:26">
      <c r="A106" s="22">
        <v>89</v>
      </c>
      <c r="B106" s="18" t="s">
        <v>225</v>
      </c>
      <c r="C106" s="18" t="s">
        <v>238</v>
      </c>
      <c r="D106" s="18" t="s">
        <v>61</v>
      </c>
      <c r="E106" s="18" t="s">
        <v>245</v>
      </c>
      <c r="F106" s="18" t="s">
        <v>39</v>
      </c>
      <c r="G106" s="22"/>
      <c r="H106" s="22"/>
      <c r="I106" s="22"/>
      <c r="J106" s="22"/>
      <c r="K106" s="22"/>
      <c r="L106" s="22"/>
      <c r="M106" s="22"/>
      <c r="N106" s="22"/>
      <c r="O106" s="22"/>
      <c r="P106" s="22">
        <v>0</v>
      </c>
      <c r="Q106" s="22">
        <v>0</v>
      </c>
      <c r="R106" s="22">
        <v>0</v>
      </c>
      <c r="S106" s="22">
        <v>0</v>
      </c>
      <c r="T106" s="22">
        <v>0</v>
      </c>
      <c r="U106" s="22">
        <v>36</v>
      </c>
      <c r="V106" s="22">
        <v>0</v>
      </c>
      <c r="W106" s="22">
        <v>36</v>
      </c>
      <c r="X106" s="22">
        <f t="shared" si="28"/>
        <v>-36</v>
      </c>
      <c r="Y106" s="22">
        <f t="shared" si="29"/>
        <v>-36</v>
      </c>
      <c r="Z106" s="33" t="s">
        <v>40</v>
      </c>
    </row>
    <row r="107" s="1" customFormat="1" ht="30" customHeight="1" spans="1:26">
      <c r="A107" s="22">
        <v>90</v>
      </c>
      <c r="B107" s="18" t="s">
        <v>225</v>
      </c>
      <c r="C107" s="18" t="s">
        <v>238</v>
      </c>
      <c r="D107" s="18" t="s">
        <v>61</v>
      </c>
      <c r="E107" s="18" t="s">
        <v>245</v>
      </c>
      <c r="F107" s="22" t="s">
        <v>49</v>
      </c>
      <c r="G107" s="22"/>
      <c r="H107" s="22"/>
      <c r="I107" s="22"/>
      <c r="J107" s="22"/>
      <c r="K107" s="22"/>
      <c r="L107" s="22"/>
      <c r="M107" s="22"/>
      <c r="N107" s="22"/>
      <c r="O107" s="22"/>
      <c r="P107" s="22">
        <v>0</v>
      </c>
      <c r="Q107" s="22">
        <v>0</v>
      </c>
      <c r="R107" s="22">
        <v>0</v>
      </c>
      <c r="S107" s="18" t="s">
        <v>50</v>
      </c>
      <c r="T107" s="22">
        <v>0</v>
      </c>
      <c r="U107" s="22">
        <v>48</v>
      </c>
      <c r="V107" s="22">
        <v>-48</v>
      </c>
      <c r="W107" s="22">
        <v>0</v>
      </c>
      <c r="X107" s="22">
        <f t="shared" si="28"/>
        <v>0</v>
      </c>
      <c r="Y107" s="22">
        <f t="shared" si="29"/>
        <v>0</v>
      </c>
      <c r="Z107" s="33" t="s">
        <v>40</v>
      </c>
    </row>
    <row r="108" s="1" customFormat="1" ht="30" customHeight="1" spans="1:26">
      <c r="A108" s="22">
        <v>91</v>
      </c>
      <c r="B108" s="18" t="s">
        <v>225</v>
      </c>
      <c r="C108" s="18" t="s">
        <v>238</v>
      </c>
      <c r="D108" s="18" t="s">
        <v>61</v>
      </c>
      <c r="E108" s="18" t="s">
        <v>246</v>
      </c>
      <c r="F108" s="18" t="s">
        <v>39</v>
      </c>
      <c r="G108" s="22"/>
      <c r="H108" s="22"/>
      <c r="I108" s="22"/>
      <c r="J108" s="22"/>
      <c r="K108" s="22"/>
      <c r="L108" s="22"/>
      <c r="M108" s="22"/>
      <c r="N108" s="22"/>
      <c r="O108" s="22"/>
      <c r="P108" s="22">
        <v>859.35</v>
      </c>
      <c r="Q108" s="22">
        <v>426.19</v>
      </c>
      <c r="R108" s="22">
        <v>49.59</v>
      </c>
      <c r="S108" s="22">
        <v>0.1</v>
      </c>
      <c r="T108" s="22">
        <v>42.6</v>
      </c>
      <c r="U108" s="22">
        <v>63</v>
      </c>
      <c r="V108" s="22">
        <v>0</v>
      </c>
      <c r="W108" s="22">
        <v>63</v>
      </c>
      <c r="X108" s="22">
        <f t="shared" si="28"/>
        <v>-20.4</v>
      </c>
      <c r="Y108" s="22">
        <f t="shared" si="29"/>
        <v>-20.4</v>
      </c>
      <c r="Z108" s="35" t="s">
        <v>45</v>
      </c>
    </row>
    <row r="109" s="1" customFormat="1" ht="30" customHeight="1" spans="1:26">
      <c r="A109" s="22">
        <v>92</v>
      </c>
      <c r="B109" s="18" t="s">
        <v>225</v>
      </c>
      <c r="C109" s="18" t="s">
        <v>238</v>
      </c>
      <c r="D109" s="18" t="s">
        <v>247</v>
      </c>
      <c r="E109" s="18" t="s">
        <v>248</v>
      </c>
      <c r="F109" s="18" t="s">
        <v>39</v>
      </c>
      <c r="G109" s="22"/>
      <c r="H109" s="22"/>
      <c r="I109" s="22"/>
      <c r="J109" s="22"/>
      <c r="K109" s="22"/>
      <c r="L109" s="22"/>
      <c r="M109" s="22"/>
      <c r="N109" s="22"/>
      <c r="O109" s="22"/>
      <c r="P109" s="22">
        <v>0</v>
      </c>
      <c r="Q109" s="22">
        <v>0</v>
      </c>
      <c r="R109" s="22">
        <v>0</v>
      </c>
      <c r="S109" s="22">
        <v>0</v>
      </c>
      <c r="T109" s="22">
        <v>0</v>
      </c>
      <c r="U109" s="22">
        <v>45</v>
      </c>
      <c r="V109" s="22">
        <v>0</v>
      </c>
      <c r="W109" s="22">
        <v>45</v>
      </c>
      <c r="X109" s="22">
        <f t="shared" si="28"/>
        <v>-45</v>
      </c>
      <c r="Y109" s="22">
        <f t="shared" si="29"/>
        <v>-45</v>
      </c>
      <c r="Z109" s="33" t="s">
        <v>40</v>
      </c>
    </row>
    <row r="110" s="1" customFormat="1" ht="30" customHeight="1" spans="1:26">
      <c r="A110" s="22">
        <v>93</v>
      </c>
      <c r="B110" s="18" t="s">
        <v>225</v>
      </c>
      <c r="C110" s="18" t="s">
        <v>238</v>
      </c>
      <c r="D110" s="18" t="s">
        <v>249</v>
      </c>
      <c r="E110" s="18" t="s">
        <v>250</v>
      </c>
      <c r="F110" s="18" t="s">
        <v>39</v>
      </c>
      <c r="G110" s="22"/>
      <c r="H110" s="22"/>
      <c r="I110" s="22"/>
      <c r="J110" s="22"/>
      <c r="K110" s="22"/>
      <c r="L110" s="22"/>
      <c r="M110" s="22"/>
      <c r="N110" s="22"/>
      <c r="O110" s="22"/>
      <c r="P110" s="22">
        <v>0</v>
      </c>
      <c r="Q110" s="22">
        <v>0</v>
      </c>
      <c r="R110" s="22">
        <v>0</v>
      </c>
      <c r="S110" s="22">
        <v>0</v>
      </c>
      <c r="T110" s="22">
        <v>0</v>
      </c>
      <c r="U110" s="22">
        <v>12</v>
      </c>
      <c r="V110" s="22">
        <v>0</v>
      </c>
      <c r="W110" s="22">
        <v>12</v>
      </c>
      <c r="X110" s="22">
        <f t="shared" si="28"/>
        <v>-12</v>
      </c>
      <c r="Y110" s="22">
        <f t="shared" si="29"/>
        <v>-12</v>
      </c>
      <c r="Z110" s="33" t="s">
        <v>40</v>
      </c>
    </row>
    <row r="111" s="1" customFormat="1" ht="30" customHeight="1" spans="1:26">
      <c r="A111" s="22">
        <v>94</v>
      </c>
      <c r="B111" s="18" t="s">
        <v>225</v>
      </c>
      <c r="C111" s="18" t="s">
        <v>238</v>
      </c>
      <c r="D111" s="18" t="s">
        <v>165</v>
      </c>
      <c r="E111" s="18" t="s">
        <v>251</v>
      </c>
      <c r="F111" s="18" t="s">
        <v>39</v>
      </c>
      <c r="G111" s="22"/>
      <c r="H111" s="22"/>
      <c r="I111" s="22"/>
      <c r="J111" s="22"/>
      <c r="K111" s="22"/>
      <c r="L111" s="22"/>
      <c r="M111" s="22"/>
      <c r="N111" s="22"/>
      <c r="O111" s="22"/>
      <c r="P111" s="22">
        <v>0</v>
      </c>
      <c r="Q111" s="22">
        <v>0</v>
      </c>
      <c r="R111" s="22">
        <v>0</v>
      </c>
      <c r="S111" s="22">
        <v>0</v>
      </c>
      <c r="T111" s="22">
        <v>0</v>
      </c>
      <c r="U111" s="22">
        <v>24</v>
      </c>
      <c r="V111" s="22">
        <v>0</v>
      </c>
      <c r="W111" s="22">
        <v>24</v>
      </c>
      <c r="X111" s="22">
        <f t="shared" si="28"/>
        <v>-24</v>
      </c>
      <c r="Y111" s="22">
        <f t="shared" si="29"/>
        <v>-24</v>
      </c>
      <c r="Z111" s="33" t="s">
        <v>40</v>
      </c>
    </row>
    <row r="112" s="1" customFormat="1" ht="30" customHeight="1" spans="1:26">
      <c r="A112" s="22">
        <v>95</v>
      </c>
      <c r="B112" s="18" t="s">
        <v>225</v>
      </c>
      <c r="C112" s="18" t="s">
        <v>238</v>
      </c>
      <c r="D112" s="18" t="s">
        <v>165</v>
      </c>
      <c r="E112" s="18" t="s">
        <v>251</v>
      </c>
      <c r="F112" s="22" t="s">
        <v>49</v>
      </c>
      <c r="G112" s="22"/>
      <c r="H112" s="22"/>
      <c r="I112" s="22"/>
      <c r="J112" s="22"/>
      <c r="K112" s="22"/>
      <c r="L112" s="22"/>
      <c r="M112" s="22"/>
      <c r="N112" s="22"/>
      <c r="O112" s="22"/>
      <c r="P112" s="22">
        <v>0</v>
      </c>
      <c r="Q112" s="22">
        <v>0</v>
      </c>
      <c r="R112" s="22">
        <v>0</v>
      </c>
      <c r="S112" s="18" t="s">
        <v>50</v>
      </c>
      <c r="T112" s="22">
        <v>0</v>
      </c>
      <c r="U112" s="22">
        <v>48</v>
      </c>
      <c r="V112" s="22">
        <v>-48</v>
      </c>
      <c r="W112" s="22">
        <v>0</v>
      </c>
      <c r="X112" s="22">
        <f t="shared" si="28"/>
        <v>0</v>
      </c>
      <c r="Y112" s="22">
        <f t="shared" si="29"/>
        <v>0</v>
      </c>
      <c r="Z112" s="33" t="s">
        <v>40</v>
      </c>
    </row>
    <row r="113" s="3" customFormat="1" ht="30" customHeight="1" spans="1:26">
      <c r="A113" s="18" t="s">
        <v>106</v>
      </c>
      <c r="B113" s="20"/>
      <c r="C113" s="20"/>
      <c r="D113" s="20"/>
      <c r="E113" s="20" t="s">
        <v>252</v>
      </c>
      <c r="F113" s="21"/>
      <c r="G113" s="21"/>
      <c r="H113" s="21"/>
      <c r="I113" s="21"/>
      <c r="J113" s="21"/>
      <c r="K113" s="21"/>
      <c r="L113" s="21"/>
      <c r="M113" s="21"/>
      <c r="N113" s="21"/>
      <c r="O113" s="21"/>
      <c r="P113" s="21">
        <f t="shared" ref="P113:Y113" si="30">SUM(P114:P144)</f>
        <v>51636.49</v>
      </c>
      <c r="Q113" s="21">
        <f t="shared" si="30"/>
        <v>34959.07</v>
      </c>
      <c r="R113" s="21"/>
      <c r="S113" s="21"/>
      <c r="T113" s="21">
        <f t="shared" si="30"/>
        <v>6699</v>
      </c>
      <c r="U113" s="21">
        <f t="shared" si="30"/>
        <v>3403</v>
      </c>
      <c r="V113" s="21">
        <f t="shared" si="30"/>
        <v>1600.7</v>
      </c>
      <c r="W113" s="21">
        <f t="shared" si="30"/>
        <v>5003.7</v>
      </c>
      <c r="X113" s="21">
        <f t="shared" si="30"/>
        <v>1695.3</v>
      </c>
      <c r="Y113" s="21">
        <f t="shared" si="30"/>
        <v>1695.3</v>
      </c>
      <c r="Z113" s="34"/>
    </row>
    <row r="114" s="1" customFormat="1" ht="65" customHeight="1" spans="1:26">
      <c r="A114" s="22">
        <v>96</v>
      </c>
      <c r="B114" s="18" t="s">
        <v>225</v>
      </c>
      <c r="C114" s="18" t="s">
        <v>253</v>
      </c>
      <c r="D114" s="18" t="s">
        <v>254</v>
      </c>
      <c r="E114" s="18" t="s">
        <v>255</v>
      </c>
      <c r="F114" s="18" t="s">
        <v>39</v>
      </c>
      <c r="G114" s="22"/>
      <c r="H114" s="22"/>
      <c r="I114" s="22"/>
      <c r="J114" s="22"/>
      <c r="K114" s="22"/>
      <c r="L114" s="22"/>
      <c r="M114" s="22"/>
      <c r="N114" s="22"/>
      <c r="O114" s="22"/>
      <c r="P114" s="22">
        <v>2623.8</v>
      </c>
      <c r="Q114" s="22">
        <v>1686.97</v>
      </c>
      <c r="R114" s="22">
        <v>64.29</v>
      </c>
      <c r="S114" s="22">
        <v>0.2</v>
      </c>
      <c r="T114" s="22">
        <v>337.4</v>
      </c>
      <c r="U114" s="22">
        <v>132</v>
      </c>
      <c r="V114" s="22">
        <v>42</v>
      </c>
      <c r="W114" s="22">
        <v>174</v>
      </c>
      <c r="X114" s="22">
        <f t="shared" ref="X114:X144" si="31">T114-W114</f>
        <v>163.4</v>
      </c>
      <c r="Y114" s="22">
        <f t="shared" ref="Y114:Y144" si="32">X114+O114</f>
        <v>163.4</v>
      </c>
      <c r="Z114" s="33" t="s">
        <v>256</v>
      </c>
    </row>
    <row r="115" s="1" customFormat="1" ht="71" customHeight="1" spans="1:26">
      <c r="A115" s="22">
        <v>97</v>
      </c>
      <c r="B115" s="18" t="s">
        <v>225</v>
      </c>
      <c r="C115" s="18" t="s">
        <v>253</v>
      </c>
      <c r="D115" s="18" t="s">
        <v>257</v>
      </c>
      <c r="E115" s="18" t="s">
        <v>258</v>
      </c>
      <c r="F115" s="18" t="s">
        <v>39</v>
      </c>
      <c r="G115" s="22"/>
      <c r="H115" s="22"/>
      <c r="I115" s="22"/>
      <c r="J115" s="22"/>
      <c r="K115" s="22"/>
      <c r="L115" s="22"/>
      <c r="M115" s="22"/>
      <c r="N115" s="22"/>
      <c r="O115" s="22"/>
      <c r="P115" s="42">
        <v>179.67</v>
      </c>
      <c r="Q115" s="22">
        <v>0</v>
      </c>
      <c r="R115" s="22">
        <v>0</v>
      </c>
      <c r="S115" s="22">
        <v>0</v>
      </c>
      <c r="T115" s="22">
        <v>0</v>
      </c>
      <c r="U115" s="22">
        <v>15</v>
      </c>
      <c r="V115" s="22">
        <v>0</v>
      </c>
      <c r="W115" s="22">
        <v>15</v>
      </c>
      <c r="X115" s="22">
        <f t="shared" si="31"/>
        <v>-15</v>
      </c>
      <c r="Y115" s="22">
        <f t="shared" si="32"/>
        <v>-15</v>
      </c>
      <c r="Z115" s="40" t="s">
        <v>259</v>
      </c>
    </row>
    <row r="116" s="1" customFormat="1" ht="80" customHeight="1" spans="1:26">
      <c r="A116" s="22">
        <v>98</v>
      </c>
      <c r="B116" s="18" t="s">
        <v>225</v>
      </c>
      <c r="C116" s="18" t="s">
        <v>253</v>
      </c>
      <c r="D116" s="18" t="s">
        <v>260</v>
      </c>
      <c r="E116" s="18" t="s">
        <v>261</v>
      </c>
      <c r="F116" s="18" t="s">
        <v>39</v>
      </c>
      <c r="G116" s="22"/>
      <c r="H116" s="22"/>
      <c r="I116" s="22"/>
      <c r="J116" s="22"/>
      <c r="K116" s="22"/>
      <c r="L116" s="22"/>
      <c r="M116" s="22"/>
      <c r="N116" s="22"/>
      <c r="O116" s="22"/>
      <c r="P116" s="43">
        <v>1537.06</v>
      </c>
      <c r="Q116" s="22">
        <v>1080.45</v>
      </c>
      <c r="R116" s="22">
        <v>70.29</v>
      </c>
      <c r="S116" s="22">
        <v>0.2</v>
      </c>
      <c r="T116" s="22">
        <v>216.1</v>
      </c>
      <c r="U116" s="22">
        <v>85</v>
      </c>
      <c r="V116" s="22">
        <v>27</v>
      </c>
      <c r="W116" s="22">
        <v>112</v>
      </c>
      <c r="X116" s="22">
        <f t="shared" si="31"/>
        <v>104.1</v>
      </c>
      <c r="Y116" s="22">
        <f t="shared" si="32"/>
        <v>104.1</v>
      </c>
      <c r="Z116" s="35" t="s">
        <v>262</v>
      </c>
    </row>
    <row r="117" s="1" customFormat="1" ht="30" customHeight="1" spans="1:26">
      <c r="A117" s="22">
        <v>99</v>
      </c>
      <c r="B117" s="18" t="s">
        <v>225</v>
      </c>
      <c r="C117" s="18" t="s">
        <v>253</v>
      </c>
      <c r="D117" s="18" t="s">
        <v>263</v>
      </c>
      <c r="E117" s="18" t="s">
        <v>264</v>
      </c>
      <c r="F117" s="18" t="s">
        <v>39</v>
      </c>
      <c r="G117" s="41"/>
      <c r="H117" s="41"/>
      <c r="I117" s="41"/>
      <c r="J117" s="41"/>
      <c r="K117" s="41"/>
      <c r="L117" s="41"/>
      <c r="M117" s="41"/>
      <c r="N117" s="41"/>
      <c r="O117" s="41"/>
      <c r="P117" s="42">
        <v>744.33</v>
      </c>
      <c r="Q117" s="22">
        <v>261.18</v>
      </c>
      <c r="R117" s="22">
        <v>35.08</v>
      </c>
      <c r="S117" s="22">
        <v>0.1</v>
      </c>
      <c r="T117" s="22">
        <v>26.1</v>
      </c>
      <c r="U117" s="22">
        <v>30</v>
      </c>
      <c r="V117" s="22">
        <v>10</v>
      </c>
      <c r="W117" s="22">
        <v>40</v>
      </c>
      <c r="X117" s="22">
        <f t="shared" si="31"/>
        <v>-13.9</v>
      </c>
      <c r="Y117" s="22">
        <f t="shared" si="32"/>
        <v>-13.9</v>
      </c>
      <c r="Z117" s="49" t="s">
        <v>45</v>
      </c>
    </row>
    <row r="118" s="1" customFormat="1" ht="146" customHeight="1" spans="1:26">
      <c r="A118" s="22">
        <v>100</v>
      </c>
      <c r="B118" s="18" t="s">
        <v>225</v>
      </c>
      <c r="C118" s="18" t="s">
        <v>253</v>
      </c>
      <c r="D118" s="18" t="s">
        <v>263</v>
      </c>
      <c r="E118" s="18" t="s">
        <v>265</v>
      </c>
      <c r="F118" s="18" t="s">
        <v>39</v>
      </c>
      <c r="G118" s="22"/>
      <c r="H118" s="22"/>
      <c r="I118" s="22"/>
      <c r="J118" s="22"/>
      <c r="K118" s="22"/>
      <c r="L118" s="22"/>
      <c r="M118" s="22"/>
      <c r="N118" s="22"/>
      <c r="O118" s="22"/>
      <c r="P118" s="44">
        <v>673.03</v>
      </c>
      <c r="Q118" s="22">
        <v>380.68</v>
      </c>
      <c r="R118" s="22">
        <v>56.56</v>
      </c>
      <c r="S118" s="22">
        <v>0.2</v>
      </c>
      <c r="T118" s="22">
        <v>76.1</v>
      </c>
      <c r="U118" s="22">
        <v>24</v>
      </c>
      <c r="V118" s="22">
        <v>0</v>
      </c>
      <c r="W118" s="22">
        <v>24</v>
      </c>
      <c r="X118" s="22">
        <f t="shared" si="31"/>
        <v>52.1</v>
      </c>
      <c r="Y118" s="22">
        <f t="shared" si="32"/>
        <v>52.1</v>
      </c>
      <c r="Z118" s="35" t="s">
        <v>266</v>
      </c>
    </row>
    <row r="119" s="1" customFormat="1" ht="30" customHeight="1" spans="1:26">
      <c r="A119" s="22">
        <v>101</v>
      </c>
      <c r="B119" s="18" t="s">
        <v>225</v>
      </c>
      <c r="C119" s="18" t="s">
        <v>253</v>
      </c>
      <c r="D119" s="18" t="s">
        <v>267</v>
      </c>
      <c r="E119" s="18" t="s">
        <v>268</v>
      </c>
      <c r="F119" s="18" t="s">
        <v>39</v>
      </c>
      <c r="G119" s="22"/>
      <c r="H119" s="22"/>
      <c r="I119" s="22"/>
      <c r="J119" s="22"/>
      <c r="K119" s="22"/>
      <c r="L119" s="22"/>
      <c r="M119" s="22"/>
      <c r="N119" s="22"/>
      <c r="O119" s="22"/>
      <c r="P119" s="42">
        <v>0</v>
      </c>
      <c r="Q119" s="22">
        <v>0</v>
      </c>
      <c r="R119" s="22">
        <v>0</v>
      </c>
      <c r="S119" s="22">
        <v>0</v>
      </c>
      <c r="T119" s="22">
        <v>0</v>
      </c>
      <c r="U119" s="22">
        <v>24</v>
      </c>
      <c r="V119" s="22">
        <v>0</v>
      </c>
      <c r="W119" s="22">
        <v>24</v>
      </c>
      <c r="X119" s="22">
        <f t="shared" si="31"/>
        <v>-24</v>
      </c>
      <c r="Y119" s="22">
        <f t="shared" si="32"/>
        <v>-24</v>
      </c>
      <c r="Z119" s="35" t="s">
        <v>115</v>
      </c>
    </row>
    <row r="120" s="1" customFormat="1" ht="64" customHeight="1" spans="1:26">
      <c r="A120" s="22">
        <v>102</v>
      </c>
      <c r="B120" s="18" t="s">
        <v>225</v>
      </c>
      <c r="C120" s="18" t="s">
        <v>253</v>
      </c>
      <c r="D120" s="18" t="s">
        <v>269</v>
      </c>
      <c r="E120" s="18" t="s">
        <v>270</v>
      </c>
      <c r="F120" s="18" t="s">
        <v>39</v>
      </c>
      <c r="G120" s="22"/>
      <c r="H120" s="22"/>
      <c r="I120" s="22"/>
      <c r="J120" s="22"/>
      <c r="K120" s="22"/>
      <c r="L120" s="22"/>
      <c r="M120" s="22"/>
      <c r="N120" s="22"/>
      <c r="O120" s="22"/>
      <c r="P120" s="22">
        <v>0</v>
      </c>
      <c r="Q120" s="22">
        <v>0</v>
      </c>
      <c r="R120" s="22">
        <v>0</v>
      </c>
      <c r="S120" s="22">
        <v>0</v>
      </c>
      <c r="T120" s="22">
        <v>0</v>
      </c>
      <c r="U120" s="22">
        <v>60</v>
      </c>
      <c r="V120" s="22">
        <v>0</v>
      </c>
      <c r="W120" s="22">
        <v>60</v>
      </c>
      <c r="X120" s="22">
        <f t="shared" si="31"/>
        <v>-60</v>
      </c>
      <c r="Y120" s="22">
        <f t="shared" si="32"/>
        <v>-60</v>
      </c>
      <c r="Z120" s="35" t="s">
        <v>271</v>
      </c>
    </row>
    <row r="121" s="1" customFormat="1" ht="87" customHeight="1" spans="1:26">
      <c r="A121" s="22">
        <v>103</v>
      </c>
      <c r="B121" s="18" t="s">
        <v>225</v>
      </c>
      <c r="C121" s="18" t="s">
        <v>253</v>
      </c>
      <c r="D121" s="18" t="s">
        <v>272</v>
      </c>
      <c r="E121" s="18" t="s">
        <v>273</v>
      </c>
      <c r="F121" s="18" t="s">
        <v>39</v>
      </c>
      <c r="G121" s="22"/>
      <c r="H121" s="22"/>
      <c r="I121" s="22"/>
      <c r="J121" s="22"/>
      <c r="K121" s="22"/>
      <c r="L121" s="22"/>
      <c r="M121" s="22"/>
      <c r="N121" s="22"/>
      <c r="O121" s="22"/>
      <c r="P121" s="43">
        <v>1107.93</v>
      </c>
      <c r="Q121" s="22">
        <v>763.64</v>
      </c>
      <c r="R121" s="22">
        <v>68.92</v>
      </c>
      <c r="S121" s="22">
        <v>0.2</v>
      </c>
      <c r="T121" s="22">
        <v>152.7</v>
      </c>
      <c r="U121" s="22">
        <v>88</v>
      </c>
      <c r="V121" s="22">
        <v>28</v>
      </c>
      <c r="W121" s="22">
        <v>116</v>
      </c>
      <c r="X121" s="22">
        <f t="shared" si="31"/>
        <v>36.7</v>
      </c>
      <c r="Y121" s="22">
        <f t="shared" si="32"/>
        <v>36.7</v>
      </c>
      <c r="Z121" s="35" t="s">
        <v>274</v>
      </c>
    </row>
    <row r="122" s="1" customFormat="1" ht="100" customHeight="1" spans="1:26">
      <c r="A122" s="22">
        <v>104</v>
      </c>
      <c r="B122" s="18" t="s">
        <v>225</v>
      </c>
      <c r="C122" s="18" t="s">
        <v>253</v>
      </c>
      <c r="D122" s="18" t="s">
        <v>275</v>
      </c>
      <c r="E122" s="18" t="s">
        <v>276</v>
      </c>
      <c r="F122" s="18" t="s">
        <v>39</v>
      </c>
      <c r="G122" s="22"/>
      <c r="H122" s="22"/>
      <c r="I122" s="22"/>
      <c r="J122" s="22"/>
      <c r="K122" s="22"/>
      <c r="L122" s="22"/>
      <c r="M122" s="22"/>
      <c r="N122" s="22"/>
      <c r="O122" s="22"/>
      <c r="P122" s="43">
        <v>3128.87</v>
      </c>
      <c r="Q122" s="22">
        <v>1765.5</v>
      </c>
      <c r="R122" s="22">
        <v>56.42</v>
      </c>
      <c r="S122" s="22">
        <v>0.2</v>
      </c>
      <c r="T122" s="22">
        <v>353.1</v>
      </c>
      <c r="U122" s="22">
        <v>132</v>
      </c>
      <c r="V122" s="22">
        <v>42</v>
      </c>
      <c r="W122" s="22">
        <v>174</v>
      </c>
      <c r="X122" s="22">
        <f t="shared" si="31"/>
        <v>179.1</v>
      </c>
      <c r="Y122" s="22">
        <f t="shared" si="32"/>
        <v>179.1</v>
      </c>
      <c r="Z122" s="50" t="s">
        <v>277</v>
      </c>
    </row>
    <row r="123" s="1" customFormat="1" ht="30" customHeight="1" spans="1:26">
      <c r="A123" s="22">
        <v>105</v>
      </c>
      <c r="B123" s="18" t="s">
        <v>225</v>
      </c>
      <c r="C123" s="18" t="s">
        <v>253</v>
      </c>
      <c r="D123" s="18" t="s">
        <v>269</v>
      </c>
      <c r="E123" s="18" t="s">
        <v>278</v>
      </c>
      <c r="F123" s="18" t="s">
        <v>39</v>
      </c>
      <c r="G123" s="22"/>
      <c r="H123" s="22"/>
      <c r="I123" s="22"/>
      <c r="J123" s="22"/>
      <c r="K123" s="22"/>
      <c r="L123" s="22"/>
      <c r="M123" s="22"/>
      <c r="N123" s="22"/>
      <c r="O123" s="22"/>
      <c r="P123" s="22">
        <v>1434.68</v>
      </c>
      <c r="Q123" s="22">
        <v>1205</v>
      </c>
      <c r="R123" s="22">
        <v>83.99</v>
      </c>
      <c r="S123" s="22">
        <v>0.2</v>
      </c>
      <c r="T123" s="22">
        <v>241</v>
      </c>
      <c r="U123" s="22">
        <v>163</v>
      </c>
      <c r="V123" s="22">
        <v>53</v>
      </c>
      <c r="W123" s="22">
        <v>216</v>
      </c>
      <c r="X123" s="22">
        <f t="shared" si="31"/>
        <v>25</v>
      </c>
      <c r="Y123" s="22">
        <f t="shared" si="32"/>
        <v>25</v>
      </c>
      <c r="Z123" s="49" t="s">
        <v>45</v>
      </c>
    </row>
    <row r="124" s="1" customFormat="1" ht="109" customHeight="1" spans="1:26">
      <c r="A124" s="22">
        <v>106</v>
      </c>
      <c r="B124" s="18" t="s">
        <v>225</v>
      </c>
      <c r="C124" s="18" t="s">
        <v>253</v>
      </c>
      <c r="D124" s="18" t="s">
        <v>279</v>
      </c>
      <c r="E124" s="18" t="s">
        <v>279</v>
      </c>
      <c r="F124" s="18" t="s">
        <v>39</v>
      </c>
      <c r="G124" s="22"/>
      <c r="H124" s="22"/>
      <c r="I124" s="22"/>
      <c r="J124" s="22"/>
      <c r="K124" s="22"/>
      <c r="L124" s="22"/>
      <c r="M124" s="22"/>
      <c r="N124" s="22"/>
      <c r="O124" s="22"/>
      <c r="P124" s="43">
        <v>523.97</v>
      </c>
      <c r="Q124" s="22">
        <v>359.1</v>
      </c>
      <c r="R124" s="22">
        <v>68.53</v>
      </c>
      <c r="S124" s="22">
        <v>0.2</v>
      </c>
      <c r="T124" s="22">
        <v>71.8</v>
      </c>
      <c r="U124" s="22">
        <v>42</v>
      </c>
      <c r="V124" s="22">
        <v>13</v>
      </c>
      <c r="W124" s="22">
        <v>55</v>
      </c>
      <c r="X124" s="22">
        <f t="shared" si="31"/>
        <v>16.8</v>
      </c>
      <c r="Y124" s="22">
        <f t="shared" si="32"/>
        <v>16.8</v>
      </c>
      <c r="Z124" s="50" t="s">
        <v>280</v>
      </c>
    </row>
    <row r="125" s="1" customFormat="1" ht="122" customHeight="1" spans="1:26">
      <c r="A125" s="22">
        <v>107</v>
      </c>
      <c r="B125" s="18" t="s">
        <v>225</v>
      </c>
      <c r="C125" s="18" t="s">
        <v>253</v>
      </c>
      <c r="D125" s="18" t="s">
        <v>263</v>
      </c>
      <c r="E125" s="18" t="s">
        <v>281</v>
      </c>
      <c r="F125" s="18" t="s">
        <v>39</v>
      </c>
      <c r="G125" s="22"/>
      <c r="H125" s="22"/>
      <c r="I125" s="22"/>
      <c r="J125" s="22"/>
      <c r="K125" s="22"/>
      <c r="L125" s="22"/>
      <c r="M125" s="22"/>
      <c r="N125" s="22"/>
      <c r="O125" s="22"/>
      <c r="P125" s="43">
        <v>275.93</v>
      </c>
      <c r="Q125" s="22">
        <v>130.51</v>
      </c>
      <c r="R125" s="22">
        <v>47.29</v>
      </c>
      <c r="S125" s="22">
        <v>0.1</v>
      </c>
      <c r="T125" s="22">
        <v>13.1</v>
      </c>
      <c r="U125" s="22">
        <v>24</v>
      </c>
      <c r="V125" s="22">
        <v>0</v>
      </c>
      <c r="W125" s="22">
        <v>24</v>
      </c>
      <c r="X125" s="22">
        <f t="shared" si="31"/>
        <v>-10.9</v>
      </c>
      <c r="Y125" s="22">
        <f t="shared" si="32"/>
        <v>-10.9</v>
      </c>
      <c r="Z125" s="35" t="s">
        <v>282</v>
      </c>
    </row>
    <row r="126" s="5" customFormat="1" ht="158" customHeight="1" spans="1:26">
      <c r="A126" s="22">
        <v>108</v>
      </c>
      <c r="B126" s="18" t="s">
        <v>225</v>
      </c>
      <c r="C126" s="18" t="s">
        <v>253</v>
      </c>
      <c r="D126" s="18" t="s">
        <v>275</v>
      </c>
      <c r="E126" s="18" t="s">
        <v>283</v>
      </c>
      <c r="F126" s="18" t="s">
        <v>39</v>
      </c>
      <c r="G126" s="22"/>
      <c r="H126" s="22"/>
      <c r="I126" s="22"/>
      <c r="J126" s="22"/>
      <c r="K126" s="22"/>
      <c r="L126" s="22"/>
      <c r="M126" s="22"/>
      <c r="N126" s="22"/>
      <c r="O126" s="22"/>
      <c r="P126" s="43">
        <v>2305.95</v>
      </c>
      <c r="Q126" s="22">
        <v>1246.37</v>
      </c>
      <c r="R126" s="22">
        <v>54.05</v>
      </c>
      <c r="S126" s="22">
        <v>0.1</v>
      </c>
      <c r="T126" s="22">
        <v>124.6</v>
      </c>
      <c r="U126" s="22">
        <v>144</v>
      </c>
      <c r="V126" s="22">
        <v>46</v>
      </c>
      <c r="W126" s="22">
        <v>190</v>
      </c>
      <c r="X126" s="22">
        <f t="shared" si="31"/>
        <v>-65.4</v>
      </c>
      <c r="Y126" s="22">
        <f t="shared" si="32"/>
        <v>-65.4</v>
      </c>
      <c r="Z126" s="35" t="s">
        <v>284</v>
      </c>
    </row>
    <row r="127" s="1" customFormat="1" ht="156" customHeight="1" spans="1:26">
      <c r="A127" s="22">
        <v>109</v>
      </c>
      <c r="B127" s="18" t="s">
        <v>225</v>
      </c>
      <c r="C127" s="18" t="s">
        <v>253</v>
      </c>
      <c r="D127" s="18" t="s">
        <v>267</v>
      </c>
      <c r="E127" s="18" t="s">
        <v>285</v>
      </c>
      <c r="F127" s="18" t="s">
        <v>39</v>
      </c>
      <c r="G127" s="22"/>
      <c r="H127" s="22"/>
      <c r="I127" s="22"/>
      <c r="J127" s="22"/>
      <c r="K127" s="22"/>
      <c r="L127" s="22"/>
      <c r="M127" s="22"/>
      <c r="N127" s="22"/>
      <c r="O127" s="22"/>
      <c r="P127" s="22">
        <v>668.3</v>
      </c>
      <c r="Q127" s="22">
        <v>0</v>
      </c>
      <c r="R127" s="22">
        <v>0</v>
      </c>
      <c r="S127" s="22">
        <v>0</v>
      </c>
      <c r="T127" s="22">
        <v>0</v>
      </c>
      <c r="U127" s="22">
        <v>19</v>
      </c>
      <c r="V127" s="22">
        <v>0</v>
      </c>
      <c r="W127" s="22">
        <v>19</v>
      </c>
      <c r="X127" s="22">
        <f t="shared" si="31"/>
        <v>-19</v>
      </c>
      <c r="Y127" s="22">
        <f t="shared" si="32"/>
        <v>-19</v>
      </c>
      <c r="Z127" s="35" t="s">
        <v>286</v>
      </c>
    </row>
    <row r="128" s="1" customFormat="1" ht="79" customHeight="1" spans="1:26">
      <c r="A128" s="22">
        <v>110</v>
      </c>
      <c r="B128" s="18" t="s">
        <v>225</v>
      </c>
      <c r="C128" s="18" t="s">
        <v>253</v>
      </c>
      <c r="D128" s="18" t="s">
        <v>287</v>
      </c>
      <c r="E128" s="18" t="s">
        <v>288</v>
      </c>
      <c r="F128" s="18" t="s">
        <v>39</v>
      </c>
      <c r="G128" s="22"/>
      <c r="H128" s="22"/>
      <c r="I128" s="22"/>
      <c r="J128" s="22"/>
      <c r="K128" s="22"/>
      <c r="L128" s="22"/>
      <c r="M128" s="22"/>
      <c r="N128" s="22"/>
      <c r="O128" s="22"/>
      <c r="P128" s="22">
        <v>637.04</v>
      </c>
      <c r="Q128" s="22">
        <v>323.5</v>
      </c>
      <c r="R128" s="22">
        <v>50.78</v>
      </c>
      <c r="S128" s="22">
        <v>0.1</v>
      </c>
      <c r="T128" s="22">
        <v>32.4</v>
      </c>
      <c r="U128" s="22">
        <v>19</v>
      </c>
      <c r="V128" s="22">
        <v>0</v>
      </c>
      <c r="W128" s="22">
        <v>19</v>
      </c>
      <c r="X128" s="22">
        <f t="shared" si="31"/>
        <v>13.4</v>
      </c>
      <c r="Y128" s="22">
        <f t="shared" si="32"/>
        <v>13.4</v>
      </c>
      <c r="Z128" s="33" t="s">
        <v>289</v>
      </c>
    </row>
    <row r="129" s="1" customFormat="1" ht="92" customHeight="1" spans="1:26">
      <c r="A129" s="22">
        <v>111</v>
      </c>
      <c r="B129" s="18" t="s">
        <v>225</v>
      </c>
      <c r="C129" s="18" t="s">
        <v>253</v>
      </c>
      <c r="D129" s="18" t="s">
        <v>168</v>
      </c>
      <c r="E129" s="18" t="s">
        <v>290</v>
      </c>
      <c r="F129" s="18" t="s">
        <v>39</v>
      </c>
      <c r="G129" s="22"/>
      <c r="H129" s="22"/>
      <c r="I129" s="22"/>
      <c r="J129" s="22"/>
      <c r="K129" s="22"/>
      <c r="L129" s="22"/>
      <c r="M129" s="22"/>
      <c r="N129" s="22"/>
      <c r="O129" s="22"/>
      <c r="P129" s="42">
        <v>6929.78</v>
      </c>
      <c r="Q129" s="22">
        <v>5313.25</v>
      </c>
      <c r="R129" s="22">
        <v>76.67</v>
      </c>
      <c r="S129" s="22">
        <v>0.2</v>
      </c>
      <c r="T129" s="22">
        <v>1062.7</v>
      </c>
      <c r="U129" s="22">
        <v>387</v>
      </c>
      <c r="V129" s="22">
        <v>224</v>
      </c>
      <c r="W129" s="22">
        <v>611</v>
      </c>
      <c r="X129" s="22">
        <f t="shared" si="31"/>
        <v>451.7</v>
      </c>
      <c r="Y129" s="22">
        <f t="shared" si="32"/>
        <v>451.7</v>
      </c>
      <c r="Z129" s="50" t="s">
        <v>291</v>
      </c>
    </row>
    <row r="130" s="1" customFormat="1" ht="30" customHeight="1" spans="1:26">
      <c r="A130" s="22">
        <v>112</v>
      </c>
      <c r="B130" s="18" t="s">
        <v>225</v>
      </c>
      <c r="C130" s="18" t="s">
        <v>253</v>
      </c>
      <c r="D130" s="18" t="s">
        <v>168</v>
      </c>
      <c r="E130" s="18" t="s">
        <v>292</v>
      </c>
      <c r="F130" s="18" t="s">
        <v>39</v>
      </c>
      <c r="G130" s="22"/>
      <c r="H130" s="22"/>
      <c r="I130" s="22"/>
      <c r="J130" s="22"/>
      <c r="K130" s="22"/>
      <c r="L130" s="22"/>
      <c r="M130" s="22"/>
      <c r="N130" s="22"/>
      <c r="O130" s="22"/>
      <c r="P130" s="43">
        <v>3007.08</v>
      </c>
      <c r="Q130" s="22">
        <v>2357.91</v>
      </c>
      <c r="R130" s="22">
        <v>78.41</v>
      </c>
      <c r="S130" s="22">
        <v>0.2</v>
      </c>
      <c r="T130" s="22">
        <v>471.6</v>
      </c>
      <c r="U130" s="22">
        <v>240</v>
      </c>
      <c r="V130" s="22">
        <v>177</v>
      </c>
      <c r="W130" s="22">
        <v>417</v>
      </c>
      <c r="X130" s="22">
        <f t="shared" si="31"/>
        <v>54.6</v>
      </c>
      <c r="Y130" s="22">
        <f t="shared" si="32"/>
        <v>54.6</v>
      </c>
      <c r="Z130" s="35" t="s">
        <v>45</v>
      </c>
    </row>
    <row r="131" s="1" customFormat="1" ht="30" customHeight="1" spans="1:26">
      <c r="A131" s="22">
        <v>113</v>
      </c>
      <c r="B131" s="18" t="s">
        <v>225</v>
      </c>
      <c r="C131" s="18" t="s">
        <v>253</v>
      </c>
      <c r="D131" s="18" t="s">
        <v>168</v>
      </c>
      <c r="E131" s="18" t="s">
        <v>293</v>
      </c>
      <c r="F131" s="18" t="s">
        <v>39</v>
      </c>
      <c r="G131" s="22"/>
      <c r="H131" s="22"/>
      <c r="I131" s="22"/>
      <c r="J131" s="22"/>
      <c r="K131" s="22"/>
      <c r="L131" s="22"/>
      <c r="M131" s="22"/>
      <c r="N131" s="22"/>
      <c r="O131" s="22"/>
      <c r="P131" s="43">
        <v>4112.86</v>
      </c>
      <c r="Q131" s="22">
        <v>3090.92</v>
      </c>
      <c r="R131" s="22">
        <v>75.15</v>
      </c>
      <c r="S131" s="22">
        <v>0.2</v>
      </c>
      <c r="T131" s="22">
        <v>618.2</v>
      </c>
      <c r="U131" s="22">
        <v>372</v>
      </c>
      <c r="V131" s="22">
        <v>219</v>
      </c>
      <c r="W131" s="22">
        <v>591</v>
      </c>
      <c r="X131" s="22">
        <f t="shared" si="31"/>
        <v>27.2</v>
      </c>
      <c r="Y131" s="22">
        <f t="shared" si="32"/>
        <v>27.2</v>
      </c>
      <c r="Z131" s="49" t="s">
        <v>45</v>
      </c>
    </row>
    <row r="132" s="1" customFormat="1" ht="30" customHeight="1" spans="1:26">
      <c r="A132" s="22">
        <v>114</v>
      </c>
      <c r="B132" s="18" t="s">
        <v>225</v>
      </c>
      <c r="C132" s="18" t="s">
        <v>253</v>
      </c>
      <c r="D132" s="18" t="s">
        <v>168</v>
      </c>
      <c r="E132" s="18" t="s">
        <v>294</v>
      </c>
      <c r="F132" s="18" t="s">
        <v>39</v>
      </c>
      <c r="G132" s="41"/>
      <c r="H132" s="41"/>
      <c r="I132" s="41"/>
      <c r="J132" s="41"/>
      <c r="K132" s="41"/>
      <c r="L132" s="41"/>
      <c r="M132" s="41"/>
      <c r="N132" s="41"/>
      <c r="O132" s="41"/>
      <c r="P132" s="55">
        <v>5459</v>
      </c>
      <c r="Q132" s="22">
        <v>3640.8</v>
      </c>
      <c r="R132" s="22">
        <v>66.69</v>
      </c>
      <c r="S132" s="22">
        <v>0.2</v>
      </c>
      <c r="T132" s="22">
        <v>728.2</v>
      </c>
      <c r="U132" s="22">
        <v>348</v>
      </c>
      <c r="V132" s="22">
        <v>211</v>
      </c>
      <c r="W132" s="22">
        <v>559</v>
      </c>
      <c r="X132" s="22">
        <f t="shared" si="31"/>
        <v>169.2</v>
      </c>
      <c r="Y132" s="22">
        <f t="shared" si="32"/>
        <v>169.2</v>
      </c>
      <c r="Z132" s="49" t="s">
        <v>45</v>
      </c>
    </row>
    <row r="133" s="1" customFormat="1" ht="30" customHeight="1" spans="1:26">
      <c r="A133" s="22">
        <v>115</v>
      </c>
      <c r="B133" s="18" t="s">
        <v>225</v>
      </c>
      <c r="C133" s="18" t="s">
        <v>253</v>
      </c>
      <c r="D133" s="18" t="s">
        <v>168</v>
      </c>
      <c r="E133" s="18" t="s">
        <v>295</v>
      </c>
      <c r="F133" s="18" t="s">
        <v>39</v>
      </c>
      <c r="G133" s="22"/>
      <c r="H133" s="22"/>
      <c r="I133" s="22"/>
      <c r="J133" s="22"/>
      <c r="K133" s="22"/>
      <c r="L133" s="22"/>
      <c r="M133" s="22"/>
      <c r="N133" s="22"/>
      <c r="O133" s="22"/>
      <c r="P133" s="55">
        <v>4813.2</v>
      </c>
      <c r="Q133" s="22">
        <v>3393.11</v>
      </c>
      <c r="R133" s="22">
        <v>70.49</v>
      </c>
      <c r="S133" s="22">
        <v>0.2</v>
      </c>
      <c r="T133" s="22">
        <v>678.6</v>
      </c>
      <c r="U133" s="22">
        <v>360</v>
      </c>
      <c r="V133" s="22">
        <v>215</v>
      </c>
      <c r="W133" s="22">
        <v>575</v>
      </c>
      <c r="X133" s="22">
        <f t="shared" si="31"/>
        <v>103.6</v>
      </c>
      <c r="Y133" s="22">
        <f t="shared" si="32"/>
        <v>103.6</v>
      </c>
      <c r="Z133" s="49" t="s">
        <v>45</v>
      </c>
    </row>
    <row r="134" s="1" customFormat="1" ht="30" customHeight="1" spans="1:26">
      <c r="A134" s="22">
        <v>116</v>
      </c>
      <c r="B134" s="18" t="s">
        <v>225</v>
      </c>
      <c r="C134" s="18" t="s">
        <v>253</v>
      </c>
      <c r="D134" s="18" t="s">
        <v>168</v>
      </c>
      <c r="E134" s="18" t="s">
        <v>296</v>
      </c>
      <c r="F134" s="18" t="s">
        <v>39</v>
      </c>
      <c r="G134" s="41"/>
      <c r="H134" s="41"/>
      <c r="I134" s="41"/>
      <c r="J134" s="41"/>
      <c r="K134" s="41"/>
      <c r="L134" s="41"/>
      <c r="M134" s="41"/>
      <c r="N134" s="41"/>
      <c r="O134" s="41"/>
      <c r="P134" s="42">
        <v>4478.86</v>
      </c>
      <c r="Q134" s="22">
        <v>3725.06</v>
      </c>
      <c r="R134" s="22">
        <v>83.16</v>
      </c>
      <c r="S134" s="22">
        <v>0.2</v>
      </c>
      <c r="T134" s="22">
        <v>745</v>
      </c>
      <c r="U134" s="22">
        <v>264</v>
      </c>
      <c r="V134" s="22">
        <v>169.7</v>
      </c>
      <c r="W134" s="22">
        <v>433.7</v>
      </c>
      <c r="X134" s="22">
        <f t="shared" si="31"/>
        <v>311.3</v>
      </c>
      <c r="Y134" s="22">
        <f t="shared" si="32"/>
        <v>311.3</v>
      </c>
      <c r="Z134" s="49" t="s">
        <v>45</v>
      </c>
    </row>
    <row r="135" s="1" customFormat="1" ht="30" customHeight="1" spans="1:26">
      <c r="A135" s="22">
        <v>117</v>
      </c>
      <c r="B135" s="18" t="s">
        <v>225</v>
      </c>
      <c r="C135" s="18" t="s">
        <v>253</v>
      </c>
      <c r="D135" s="18" t="s">
        <v>168</v>
      </c>
      <c r="E135" s="18" t="s">
        <v>297</v>
      </c>
      <c r="F135" s="18" t="s">
        <v>39</v>
      </c>
      <c r="G135" s="41"/>
      <c r="H135" s="41"/>
      <c r="I135" s="41"/>
      <c r="J135" s="41"/>
      <c r="K135" s="41"/>
      <c r="L135" s="41"/>
      <c r="M135" s="41"/>
      <c r="N135" s="41"/>
      <c r="O135" s="41"/>
      <c r="P135" s="42">
        <v>926.56</v>
      </c>
      <c r="Q135" s="22">
        <v>801.35</v>
      </c>
      <c r="R135" s="22">
        <v>86.48</v>
      </c>
      <c r="S135" s="22">
        <v>0.2</v>
      </c>
      <c r="T135" s="22">
        <v>160.3</v>
      </c>
      <c r="U135" s="22">
        <v>72</v>
      </c>
      <c r="V135" s="22">
        <v>23</v>
      </c>
      <c r="W135" s="22">
        <v>95</v>
      </c>
      <c r="X135" s="22">
        <f t="shared" si="31"/>
        <v>65.3</v>
      </c>
      <c r="Y135" s="22">
        <f t="shared" si="32"/>
        <v>65.3</v>
      </c>
      <c r="Z135" s="49" t="s">
        <v>45</v>
      </c>
    </row>
    <row r="136" s="1" customFormat="1" ht="162" customHeight="1" spans="1:26">
      <c r="A136" s="22">
        <v>118</v>
      </c>
      <c r="B136" s="18" t="s">
        <v>225</v>
      </c>
      <c r="C136" s="18" t="s">
        <v>253</v>
      </c>
      <c r="D136" s="18" t="s">
        <v>298</v>
      </c>
      <c r="E136" s="18" t="s">
        <v>299</v>
      </c>
      <c r="F136" s="18" t="s">
        <v>39</v>
      </c>
      <c r="G136" s="22"/>
      <c r="H136" s="22"/>
      <c r="I136" s="22"/>
      <c r="J136" s="22"/>
      <c r="K136" s="22"/>
      <c r="L136" s="22"/>
      <c r="M136" s="22"/>
      <c r="N136" s="22"/>
      <c r="O136" s="22"/>
      <c r="P136" s="22">
        <v>752.87</v>
      </c>
      <c r="Q136" s="22">
        <v>365.29</v>
      </c>
      <c r="R136" s="22">
        <v>48.51</v>
      </c>
      <c r="S136" s="22">
        <v>0.1</v>
      </c>
      <c r="T136" s="22">
        <v>36.5</v>
      </c>
      <c r="U136" s="22">
        <v>21</v>
      </c>
      <c r="V136" s="22">
        <v>7</v>
      </c>
      <c r="W136" s="22">
        <v>28</v>
      </c>
      <c r="X136" s="22">
        <f t="shared" si="31"/>
        <v>8.5</v>
      </c>
      <c r="Y136" s="22">
        <f t="shared" si="32"/>
        <v>8.5</v>
      </c>
      <c r="Z136" s="33" t="s">
        <v>300</v>
      </c>
    </row>
    <row r="137" s="1" customFormat="1" ht="30" customHeight="1" spans="1:26">
      <c r="A137" s="22">
        <v>119</v>
      </c>
      <c r="B137" s="18" t="s">
        <v>225</v>
      </c>
      <c r="C137" s="18" t="s">
        <v>253</v>
      </c>
      <c r="D137" s="18" t="s">
        <v>267</v>
      </c>
      <c r="E137" s="18" t="s">
        <v>301</v>
      </c>
      <c r="F137" s="18" t="s">
        <v>39</v>
      </c>
      <c r="G137" s="22"/>
      <c r="H137" s="22"/>
      <c r="I137" s="22"/>
      <c r="J137" s="22"/>
      <c r="K137" s="22"/>
      <c r="L137" s="22"/>
      <c r="M137" s="22"/>
      <c r="N137" s="22"/>
      <c r="O137" s="22"/>
      <c r="P137" s="22">
        <v>0</v>
      </c>
      <c r="Q137" s="22">
        <v>0</v>
      </c>
      <c r="R137" s="22">
        <v>0</v>
      </c>
      <c r="S137" s="22">
        <v>0</v>
      </c>
      <c r="T137" s="22">
        <v>0</v>
      </c>
      <c r="U137" s="22">
        <v>6</v>
      </c>
      <c r="V137" s="22">
        <v>0</v>
      </c>
      <c r="W137" s="22">
        <v>6</v>
      </c>
      <c r="X137" s="22">
        <f t="shared" si="31"/>
        <v>-6</v>
      </c>
      <c r="Y137" s="22">
        <f t="shared" si="32"/>
        <v>-6</v>
      </c>
      <c r="Z137" s="33" t="s">
        <v>40</v>
      </c>
    </row>
    <row r="138" s="1" customFormat="1" ht="157" customHeight="1" spans="1:26">
      <c r="A138" s="22">
        <v>120</v>
      </c>
      <c r="B138" s="18" t="s">
        <v>225</v>
      </c>
      <c r="C138" s="18" t="s">
        <v>253</v>
      </c>
      <c r="D138" s="18" t="s">
        <v>263</v>
      </c>
      <c r="E138" s="18" t="s">
        <v>302</v>
      </c>
      <c r="F138" s="18" t="s">
        <v>39</v>
      </c>
      <c r="G138" s="22"/>
      <c r="H138" s="22"/>
      <c r="I138" s="22"/>
      <c r="J138" s="22"/>
      <c r="K138" s="22"/>
      <c r="L138" s="22"/>
      <c r="M138" s="22"/>
      <c r="N138" s="22"/>
      <c r="O138" s="22"/>
      <c r="P138" s="22">
        <v>733.11</v>
      </c>
      <c r="Q138" s="22">
        <v>339.18</v>
      </c>
      <c r="R138" s="22">
        <v>46.26</v>
      </c>
      <c r="S138" s="22">
        <v>0.1</v>
      </c>
      <c r="T138" s="22">
        <v>33.9</v>
      </c>
      <c r="U138" s="22">
        <v>15</v>
      </c>
      <c r="V138" s="22">
        <v>0</v>
      </c>
      <c r="W138" s="22">
        <v>15</v>
      </c>
      <c r="X138" s="22">
        <f t="shared" si="31"/>
        <v>18.9</v>
      </c>
      <c r="Y138" s="22">
        <f t="shared" si="32"/>
        <v>18.9</v>
      </c>
      <c r="Z138" s="33" t="s">
        <v>303</v>
      </c>
    </row>
    <row r="139" s="1" customFormat="1" ht="62" customHeight="1" spans="1:26">
      <c r="A139" s="22">
        <v>121</v>
      </c>
      <c r="B139" s="18" t="s">
        <v>225</v>
      </c>
      <c r="C139" s="18" t="s">
        <v>253</v>
      </c>
      <c r="D139" s="18" t="s">
        <v>272</v>
      </c>
      <c r="E139" s="18" t="s">
        <v>304</v>
      </c>
      <c r="F139" s="18" t="s">
        <v>39</v>
      </c>
      <c r="G139" s="22"/>
      <c r="H139" s="22"/>
      <c r="I139" s="22"/>
      <c r="J139" s="22"/>
      <c r="K139" s="22"/>
      <c r="L139" s="22"/>
      <c r="M139" s="22"/>
      <c r="N139" s="22"/>
      <c r="O139" s="22"/>
      <c r="P139" s="55">
        <v>740.56</v>
      </c>
      <c r="Q139" s="22">
        <v>437.15</v>
      </c>
      <c r="R139" s="22">
        <v>59.02</v>
      </c>
      <c r="S139" s="22">
        <v>0.2</v>
      </c>
      <c r="T139" s="22">
        <v>87.4</v>
      </c>
      <c r="U139" s="22">
        <v>60</v>
      </c>
      <c r="V139" s="22">
        <v>19</v>
      </c>
      <c r="W139" s="22">
        <v>79</v>
      </c>
      <c r="X139" s="22">
        <f t="shared" si="31"/>
        <v>8.40000000000001</v>
      </c>
      <c r="Y139" s="22">
        <f t="shared" si="32"/>
        <v>8.40000000000001</v>
      </c>
      <c r="Z139" s="35" t="s">
        <v>305</v>
      </c>
    </row>
    <row r="140" s="1" customFormat="1" ht="30" customHeight="1" spans="1:26">
      <c r="A140" s="22">
        <v>122</v>
      </c>
      <c r="B140" s="18" t="s">
        <v>225</v>
      </c>
      <c r="C140" s="18" t="s">
        <v>253</v>
      </c>
      <c r="D140" s="18" t="s">
        <v>275</v>
      </c>
      <c r="E140" s="18" t="s">
        <v>306</v>
      </c>
      <c r="F140" s="18" t="s">
        <v>39</v>
      </c>
      <c r="G140" s="22"/>
      <c r="H140" s="22"/>
      <c r="I140" s="22"/>
      <c r="J140" s="22"/>
      <c r="K140" s="22"/>
      <c r="L140" s="22"/>
      <c r="M140" s="22"/>
      <c r="N140" s="22"/>
      <c r="O140" s="22"/>
      <c r="P140" s="43">
        <v>1661.05</v>
      </c>
      <c r="Q140" s="22">
        <v>1139.28</v>
      </c>
      <c r="R140" s="22">
        <v>68.58</v>
      </c>
      <c r="S140" s="22">
        <v>0.2</v>
      </c>
      <c r="T140" s="22">
        <v>227.9</v>
      </c>
      <c r="U140" s="22">
        <v>144</v>
      </c>
      <c r="V140" s="22">
        <v>46</v>
      </c>
      <c r="W140" s="22">
        <v>190</v>
      </c>
      <c r="X140" s="22">
        <f t="shared" si="31"/>
        <v>37.9</v>
      </c>
      <c r="Y140" s="22">
        <f t="shared" si="32"/>
        <v>37.9</v>
      </c>
      <c r="Z140" s="49" t="s">
        <v>45</v>
      </c>
    </row>
    <row r="141" s="1" customFormat="1" ht="99" customHeight="1" spans="1:26">
      <c r="A141" s="22">
        <v>123</v>
      </c>
      <c r="B141" s="18" t="s">
        <v>225</v>
      </c>
      <c r="C141" s="18" t="s">
        <v>253</v>
      </c>
      <c r="D141" s="18" t="s">
        <v>307</v>
      </c>
      <c r="E141" s="18" t="s">
        <v>308</v>
      </c>
      <c r="F141" s="18" t="s">
        <v>39</v>
      </c>
      <c r="G141" s="22"/>
      <c r="H141" s="22"/>
      <c r="I141" s="22"/>
      <c r="J141" s="22"/>
      <c r="K141" s="22"/>
      <c r="L141" s="22"/>
      <c r="M141" s="22"/>
      <c r="N141" s="22"/>
      <c r="O141" s="22"/>
      <c r="P141" s="22">
        <v>1213</v>
      </c>
      <c r="Q141" s="22">
        <v>843.25</v>
      </c>
      <c r="R141" s="22">
        <v>69.51</v>
      </c>
      <c r="S141" s="22">
        <v>0.2</v>
      </c>
      <c r="T141" s="22">
        <v>168.7</v>
      </c>
      <c r="U141" s="22">
        <v>66</v>
      </c>
      <c r="V141" s="22">
        <v>21</v>
      </c>
      <c r="W141" s="22">
        <v>87</v>
      </c>
      <c r="X141" s="22">
        <f t="shared" si="31"/>
        <v>81.7</v>
      </c>
      <c r="Y141" s="22">
        <f t="shared" si="32"/>
        <v>81.7</v>
      </c>
      <c r="Z141" s="33" t="s">
        <v>309</v>
      </c>
    </row>
    <row r="142" s="1" customFormat="1" ht="30" customHeight="1" spans="1:26">
      <c r="A142" s="22">
        <v>124</v>
      </c>
      <c r="B142" s="18" t="s">
        <v>225</v>
      </c>
      <c r="C142" s="18" t="s">
        <v>253</v>
      </c>
      <c r="D142" s="18" t="s">
        <v>310</v>
      </c>
      <c r="E142" s="18" t="s">
        <v>311</v>
      </c>
      <c r="F142" s="18" t="s">
        <v>39</v>
      </c>
      <c r="G142" s="41"/>
      <c r="H142" s="41"/>
      <c r="I142" s="41"/>
      <c r="J142" s="41"/>
      <c r="K142" s="41"/>
      <c r="L142" s="41"/>
      <c r="M142" s="41"/>
      <c r="N142" s="41"/>
      <c r="O142" s="41"/>
      <c r="P142" s="22">
        <v>221.99</v>
      </c>
      <c r="Q142" s="22">
        <v>158.49</v>
      </c>
      <c r="R142" s="22">
        <v>71.39</v>
      </c>
      <c r="S142" s="22">
        <v>0.2</v>
      </c>
      <c r="T142" s="22">
        <v>31.7</v>
      </c>
      <c r="U142" s="22">
        <v>19</v>
      </c>
      <c r="V142" s="22">
        <v>6</v>
      </c>
      <c r="W142" s="22">
        <v>25</v>
      </c>
      <c r="X142" s="22">
        <f t="shared" si="31"/>
        <v>6.7</v>
      </c>
      <c r="Y142" s="22">
        <f t="shared" si="32"/>
        <v>6.7</v>
      </c>
      <c r="Z142" s="49" t="s">
        <v>45</v>
      </c>
    </row>
    <row r="143" s="1" customFormat="1" ht="123" customHeight="1" spans="1:26">
      <c r="A143" s="22">
        <v>125</v>
      </c>
      <c r="B143" s="18" t="s">
        <v>225</v>
      </c>
      <c r="C143" s="18" t="s">
        <v>253</v>
      </c>
      <c r="D143" s="18" t="s">
        <v>263</v>
      </c>
      <c r="E143" s="18" t="s">
        <v>312</v>
      </c>
      <c r="F143" s="18" t="s">
        <v>39</v>
      </c>
      <c r="G143" s="22"/>
      <c r="H143" s="22"/>
      <c r="I143" s="22"/>
      <c r="J143" s="22"/>
      <c r="K143" s="22"/>
      <c r="L143" s="22"/>
      <c r="M143" s="22"/>
      <c r="N143" s="22"/>
      <c r="O143" s="22"/>
      <c r="P143" s="43">
        <v>670.73</v>
      </c>
      <c r="Q143" s="22">
        <v>131.63</v>
      </c>
      <c r="R143" s="22">
        <v>19.62</v>
      </c>
      <c r="S143" s="22">
        <v>0</v>
      </c>
      <c r="T143" s="22">
        <v>0</v>
      </c>
      <c r="U143" s="22">
        <v>22</v>
      </c>
      <c r="V143" s="22">
        <v>0</v>
      </c>
      <c r="W143" s="22">
        <v>22</v>
      </c>
      <c r="X143" s="22">
        <f t="shared" si="31"/>
        <v>-22</v>
      </c>
      <c r="Y143" s="22">
        <f t="shared" si="32"/>
        <v>-22</v>
      </c>
      <c r="Z143" s="35" t="s">
        <v>313</v>
      </c>
    </row>
    <row r="144" s="1" customFormat="1" ht="111" customHeight="1" spans="1:26">
      <c r="A144" s="22">
        <v>126</v>
      </c>
      <c r="B144" s="18" t="s">
        <v>225</v>
      </c>
      <c r="C144" s="18" t="s">
        <v>253</v>
      </c>
      <c r="D144" s="18" t="s">
        <v>314</v>
      </c>
      <c r="E144" s="18" t="s">
        <v>314</v>
      </c>
      <c r="F144" s="18" t="s">
        <v>145</v>
      </c>
      <c r="G144" s="22"/>
      <c r="H144" s="22"/>
      <c r="I144" s="22"/>
      <c r="J144" s="22"/>
      <c r="K144" s="22"/>
      <c r="L144" s="22"/>
      <c r="M144" s="22"/>
      <c r="N144" s="22"/>
      <c r="O144" s="22"/>
      <c r="P144" s="22">
        <v>75.28</v>
      </c>
      <c r="Q144" s="22">
        <v>19.5</v>
      </c>
      <c r="R144" s="22"/>
      <c r="S144" s="22">
        <v>0.2</v>
      </c>
      <c r="T144" s="22">
        <v>3.9</v>
      </c>
      <c r="U144" s="22">
        <v>6</v>
      </c>
      <c r="V144" s="22">
        <v>2</v>
      </c>
      <c r="W144" s="22">
        <v>8</v>
      </c>
      <c r="X144" s="22">
        <f t="shared" si="31"/>
        <v>-4.1</v>
      </c>
      <c r="Y144" s="22">
        <f t="shared" si="32"/>
        <v>-4.1</v>
      </c>
      <c r="Z144" s="18" t="s">
        <v>315</v>
      </c>
    </row>
    <row r="145" s="3" customFormat="1" ht="30" customHeight="1" spans="1:26">
      <c r="A145" s="18" t="s">
        <v>122</v>
      </c>
      <c r="B145" s="20"/>
      <c r="C145" s="20"/>
      <c r="D145" s="20"/>
      <c r="E145" s="20" t="s">
        <v>316</v>
      </c>
      <c r="F145" s="20"/>
      <c r="G145" s="21"/>
      <c r="H145" s="21"/>
      <c r="I145" s="21"/>
      <c r="J145" s="21"/>
      <c r="K145" s="21"/>
      <c r="L145" s="21"/>
      <c r="M145" s="21"/>
      <c r="N145" s="21"/>
      <c r="O145" s="21"/>
      <c r="P145" s="21">
        <f t="shared" ref="P145:Y145" si="33">SUM(P146:P162)</f>
        <v>18257.55</v>
      </c>
      <c r="Q145" s="21">
        <f t="shared" si="33"/>
        <v>10288.53</v>
      </c>
      <c r="R145" s="21"/>
      <c r="S145" s="21"/>
      <c r="T145" s="21">
        <f t="shared" si="33"/>
        <v>1814.4</v>
      </c>
      <c r="U145" s="21">
        <f t="shared" si="33"/>
        <v>1594</v>
      </c>
      <c r="V145" s="21">
        <f t="shared" si="33"/>
        <v>400</v>
      </c>
      <c r="W145" s="21">
        <f t="shared" si="33"/>
        <v>1994</v>
      </c>
      <c r="X145" s="21">
        <f t="shared" si="33"/>
        <v>-179.6</v>
      </c>
      <c r="Y145" s="21">
        <f t="shared" si="33"/>
        <v>-179.6</v>
      </c>
      <c r="Z145" s="20"/>
    </row>
    <row r="146" s="1" customFormat="1" ht="30" customHeight="1" spans="1:26">
      <c r="A146" s="22">
        <v>127</v>
      </c>
      <c r="B146" s="18" t="s">
        <v>225</v>
      </c>
      <c r="C146" s="18" t="s">
        <v>317</v>
      </c>
      <c r="D146" s="18" t="s">
        <v>318</v>
      </c>
      <c r="E146" s="18" t="s">
        <v>319</v>
      </c>
      <c r="F146" s="18" t="s">
        <v>39</v>
      </c>
      <c r="G146" s="22"/>
      <c r="H146" s="22"/>
      <c r="I146" s="22"/>
      <c r="J146" s="22"/>
      <c r="K146" s="22"/>
      <c r="L146" s="22"/>
      <c r="M146" s="22"/>
      <c r="N146" s="22"/>
      <c r="O146" s="22"/>
      <c r="P146" s="22">
        <v>774.75</v>
      </c>
      <c r="Q146" s="22">
        <v>437.02</v>
      </c>
      <c r="R146" s="22">
        <v>56.4</v>
      </c>
      <c r="S146" s="22">
        <v>0.2</v>
      </c>
      <c r="T146" s="22">
        <v>87.4</v>
      </c>
      <c r="U146" s="22">
        <v>66</v>
      </c>
      <c r="V146" s="22">
        <v>0</v>
      </c>
      <c r="W146" s="22">
        <v>66</v>
      </c>
      <c r="X146" s="22">
        <f t="shared" ref="X146:X162" si="34">T146-W146</f>
        <v>21.4</v>
      </c>
      <c r="Y146" s="22">
        <f t="shared" ref="Y146:Y162" si="35">X146+O146</f>
        <v>21.4</v>
      </c>
      <c r="Z146" s="35" t="s">
        <v>45</v>
      </c>
    </row>
    <row r="147" s="6" customFormat="1" ht="101" customHeight="1" spans="1:26">
      <c r="A147" s="22">
        <v>128</v>
      </c>
      <c r="B147" s="18" t="s">
        <v>225</v>
      </c>
      <c r="C147" s="18" t="s">
        <v>317</v>
      </c>
      <c r="D147" s="18" t="s">
        <v>320</v>
      </c>
      <c r="E147" s="18" t="s">
        <v>321</v>
      </c>
      <c r="F147" s="18" t="s">
        <v>39</v>
      </c>
      <c r="G147" s="22"/>
      <c r="H147" s="22"/>
      <c r="I147" s="22"/>
      <c r="J147" s="22"/>
      <c r="K147" s="22"/>
      <c r="L147" s="22"/>
      <c r="M147" s="22"/>
      <c r="N147" s="22"/>
      <c r="O147" s="22"/>
      <c r="P147" s="22">
        <v>1048.12</v>
      </c>
      <c r="Q147" s="22">
        <v>218.34</v>
      </c>
      <c r="R147" s="22">
        <v>20.83</v>
      </c>
      <c r="S147" s="22">
        <v>0</v>
      </c>
      <c r="T147" s="22">
        <v>0</v>
      </c>
      <c r="U147" s="22">
        <v>48</v>
      </c>
      <c r="V147" s="22">
        <v>0</v>
      </c>
      <c r="W147" s="22">
        <v>48</v>
      </c>
      <c r="X147" s="22">
        <f t="shared" si="34"/>
        <v>-48</v>
      </c>
      <c r="Y147" s="22">
        <f t="shared" si="35"/>
        <v>-48</v>
      </c>
      <c r="Z147" s="35" t="s">
        <v>322</v>
      </c>
    </row>
    <row r="148" s="1" customFormat="1" ht="30" customHeight="1" spans="1:26">
      <c r="A148" s="22">
        <v>129</v>
      </c>
      <c r="B148" s="18" t="s">
        <v>225</v>
      </c>
      <c r="C148" s="18" t="s">
        <v>317</v>
      </c>
      <c r="D148" s="18" t="s">
        <v>323</v>
      </c>
      <c r="E148" s="18" t="s">
        <v>324</v>
      </c>
      <c r="F148" s="18" t="s">
        <v>39</v>
      </c>
      <c r="G148" s="22"/>
      <c r="H148" s="22"/>
      <c r="I148" s="22"/>
      <c r="J148" s="22"/>
      <c r="K148" s="22"/>
      <c r="L148" s="22"/>
      <c r="M148" s="22"/>
      <c r="N148" s="22"/>
      <c r="O148" s="22"/>
      <c r="P148" s="22">
        <v>1197.1</v>
      </c>
      <c r="Q148" s="22">
        <v>1037.62</v>
      </c>
      <c r="R148" s="22">
        <v>86.67</v>
      </c>
      <c r="S148" s="22">
        <v>0.2</v>
      </c>
      <c r="T148" s="22">
        <v>207.5</v>
      </c>
      <c r="U148" s="22">
        <v>180</v>
      </c>
      <c r="V148" s="22">
        <v>58</v>
      </c>
      <c r="W148" s="22">
        <v>238</v>
      </c>
      <c r="X148" s="22">
        <f t="shared" si="34"/>
        <v>-30.5</v>
      </c>
      <c r="Y148" s="22">
        <f t="shared" si="35"/>
        <v>-30.5</v>
      </c>
      <c r="Z148" s="35" t="s">
        <v>45</v>
      </c>
    </row>
    <row r="149" s="1" customFormat="1" ht="57" customHeight="1" spans="1:26">
      <c r="A149" s="22">
        <v>130</v>
      </c>
      <c r="B149" s="18" t="s">
        <v>225</v>
      </c>
      <c r="C149" s="18" t="s">
        <v>317</v>
      </c>
      <c r="D149" s="18" t="s">
        <v>76</v>
      </c>
      <c r="E149" s="18" t="s">
        <v>325</v>
      </c>
      <c r="F149" s="18" t="s">
        <v>39</v>
      </c>
      <c r="G149" s="22"/>
      <c r="H149" s="22"/>
      <c r="I149" s="22"/>
      <c r="J149" s="22"/>
      <c r="K149" s="22"/>
      <c r="L149" s="22"/>
      <c r="M149" s="22"/>
      <c r="N149" s="22"/>
      <c r="O149" s="22"/>
      <c r="P149" s="22">
        <v>3465.12</v>
      </c>
      <c r="Q149" s="22">
        <v>2771.99</v>
      </c>
      <c r="R149" s="22">
        <v>79.99</v>
      </c>
      <c r="S149" s="22">
        <v>0.2</v>
      </c>
      <c r="T149" s="22">
        <v>554.4</v>
      </c>
      <c r="U149" s="22">
        <v>264</v>
      </c>
      <c r="V149" s="22">
        <v>134</v>
      </c>
      <c r="W149" s="22">
        <v>398</v>
      </c>
      <c r="X149" s="22">
        <f t="shared" si="34"/>
        <v>156.4</v>
      </c>
      <c r="Y149" s="22">
        <f t="shared" si="35"/>
        <v>156.4</v>
      </c>
      <c r="Z149" s="35" t="s">
        <v>45</v>
      </c>
    </row>
    <row r="150" s="1" customFormat="1" ht="100" customHeight="1" spans="1:26">
      <c r="A150" s="22">
        <v>131</v>
      </c>
      <c r="B150" s="18" t="s">
        <v>225</v>
      </c>
      <c r="C150" s="18" t="s">
        <v>317</v>
      </c>
      <c r="D150" s="18" t="s">
        <v>326</v>
      </c>
      <c r="E150" s="18" t="s">
        <v>327</v>
      </c>
      <c r="F150" s="18" t="s">
        <v>39</v>
      </c>
      <c r="G150" s="22"/>
      <c r="H150" s="22"/>
      <c r="I150" s="22"/>
      <c r="J150" s="22"/>
      <c r="K150" s="22"/>
      <c r="L150" s="22"/>
      <c r="M150" s="22"/>
      <c r="N150" s="22"/>
      <c r="O150" s="22"/>
      <c r="P150" s="22">
        <v>382.47</v>
      </c>
      <c r="Q150" s="22">
        <v>64.93</v>
      </c>
      <c r="R150" s="22">
        <v>16.97</v>
      </c>
      <c r="S150" s="22">
        <v>0</v>
      </c>
      <c r="T150" s="22">
        <v>0</v>
      </c>
      <c r="U150" s="22">
        <v>24</v>
      </c>
      <c r="V150" s="22">
        <v>0</v>
      </c>
      <c r="W150" s="22">
        <v>24</v>
      </c>
      <c r="X150" s="22">
        <f t="shared" si="34"/>
        <v>-24</v>
      </c>
      <c r="Y150" s="22">
        <f t="shared" si="35"/>
        <v>-24</v>
      </c>
      <c r="Z150" s="35" t="s">
        <v>328</v>
      </c>
    </row>
    <row r="151" s="1" customFormat="1" ht="30" customHeight="1" spans="1:26">
      <c r="A151" s="22">
        <v>132</v>
      </c>
      <c r="B151" s="18" t="s">
        <v>225</v>
      </c>
      <c r="C151" s="18" t="s">
        <v>317</v>
      </c>
      <c r="D151" s="18" t="s">
        <v>43</v>
      </c>
      <c r="E151" s="18" t="s">
        <v>329</v>
      </c>
      <c r="F151" s="18" t="s">
        <v>39</v>
      </c>
      <c r="G151" s="22"/>
      <c r="H151" s="22"/>
      <c r="I151" s="22"/>
      <c r="J151" s="22"/>
      <c r="K151" s="22"/>
      <c r="L151" s="22"/>
      <c r="M151" s="22"/>
      <c r="N151" s="22"/>
      <c r="O151" s="22"/>
      <c r="P151" s="22">
        <v>2542.66</v>
      </c>
      <c r="Q151" s="22">
        <v>1659.89</v>
      </c>
      <c r="R151" s="22">
        <v>65.28</v>
      </c>
      <c r="S151" s="22">
        <v>0.2</v>
      </c>
      <c r="T151" s="22">
        <v>332</v>
      </c>
      <c r="U151" s="22">
        <v>180</v>
      </c>
      <c r="V151" s="22">
        <v>58</v>
      </c>
      <c r="W151" s="22">
        <v>238</v>
      </c>
      <c r="X151" s="22">
        <f t="shared" si="34"/>
        <v>94</v>
      </c>
      <c r="Y151" s="22">
        <f t="shared" si="35"/>
        <v>94</v>
      </c>
      <c r="Z151" s="35" t="s">
        <v>45</v>
      </c>
    </row>
    <row r="152" s="1" customFormat="1" ht="144" customHeight="1" spans="1:26">
      <c r="A152" s="22">
        <v>133</v>
      </c>
      <c r="B152" s="18" t="s">
        <v>225</v>
      </c>
      <c r="C152" s="18" t="s">
        <v>317</v>
      </c>
      <c r="D152" s="18" t="s">
        <v>43</v>
      </c>
      <c r="E152" s="18" t="s">
        <v>330</v>
      </c>
      <c r="F152" s="18" t="s">
        <v>39</v>
      </c>
      <c r="G152" s="22"/>
      <c r="H152" s="22"/>
      <c r="I152" s="22"/>
      <c r="J152" s="22"/>
      <c r="K152" s="22"/>
      <c r="L152" s="22"/>
      <c r="M152" s="22"/>
      <c r="N152" s="22"/>
      <c r="O152" s="22"/>
      <c r="P152" s="22">
        <v>304.95</v>
      </c>
      <c r="Q152" s="22">
        <v>112.51</v>
      </c>
      <c r="R152" s="22">
        <v>36.89</v>
      </c>
      <c r="S152" s="22">
        <v>0.1</v>
      </c>
      <c r="T152" s="22">
        <v>11.3</v>
      </c>
      <c r="U152" s="22">
        <v>48</v>
      </c>
      <c r="V152" s="22">
        <v>0</v>
      </c>
      <c r="W152" s="22">
        <v>48</v>
      </c>
      <c r="X152" s="22">
        <f t="shared" si="34"/>
        <v>-36.7</v>
      </c>
      <c r="Y152" s="22">
        <f t="shared" si="35"/>
        <v>-36.7</v>
      </c>
      <c r="Z152" s="35" t="s">
        <v>331</v>
      </c>
    </row>
    <row r="153" s="1" customFormat="1" ht="87" customHeight="1" spans="1:26">
      <c r="A153" s="22">
        <v>134</v>
      </c>
      <c r="B153" s="18" t="s">
        <v>225</v>
      </c>
      <c r="C153" s="18" t="s">
        <v>317</v>
      </c>
      <c r="D153" s="18" t="s">
        <v>43</v>
      </c>
      <c r="E153" s="18" t="s">
        <v>332</v>
      </c>
      <c r="F153" s="18" t="s">
        <v>39</v>
      </c>
      <c r="G153" s="22"/>
      <c r="H153" s="22"/>
      <c r="I153" s="22"/>
      <c r="J153" s="22"/>
      <c r="K153" s="22"/>
      <c r="L153" s="22"/>
      <c r="M153" s="22"/>
      <c r="N153" s="22"/>
      <c r="O153" s="22"/>
      <c r="P153" s="22">
        <v>832.45</v>
      </c>
      <c r="Q153" s="22">
        <v>473.63</v>
      </c>
      <c r="R153" s="22">
        <v>56.89</v>
      </c>
      <c r="S153" s="22">
        <v>0.2</v>
      </c>
      <c r="T153" s="22">
        <v>94.7</v>
      </c>
      <c r="U153" s="22">
        <v>81</v>
      </c>
      <c r="V153" s="22">
        <v>0</v>
      </c>
      <c r="W153" s="22">
        <v>81</v>
      </c>
      <c r="X153" s="22">
        <f t="shared" si="34"/>
        <v>13.7</v>
      </c>
      <c r="Y153" s="22">
        <f t="shared" si="35"/>
        <v>13.7</v>
      </c>
      <c r="Z153" s="35" t="s">
        <v>333</v>
      </c>
    </row>
    <row r="154" s="1" customFormat="1" ht="87" customHeight="1" spans="1:26">
      <c r="A154" s="22">
        <v>135</v>
      </c>
      <c r="B154" s="18" t="s">
        <v>225</v>
      </c>
      <c r="C154" s="18" t="s">
        <v>317</v>
      </c>
      <c r="D154" s="18" t="s">
        <v>334</v>
      </c>
      <c r="E154" s="18" t="s">
        <v>335</v>
      </c>
      <c r="F154" s="18" t="s">
        <v>39</v>
      </c>
      <c r="G154" s="22"/>
      <c r="H154" s="22"/>
      <c r="I154" s="22"/>
      <c r="J154" s="22"/>
      <c r="K154" s="22"/>
      <c r="L154" s="22"/>
      <c r="M154" s="22"/>
      <c r="N154" s="22"/>
      <c r="O154" s="22"/>
      <c r="P154" s="22">
        <v>756.1</v>
      </c>
      <c r="Q154" s="22">
        <v>44.3</v>
      </c>
      <c r="R154" s="22">
        <v>5.85</v>
      </c>
      <c r="S154" s="22">
        <v>0</v>
      </c>
      <c r="T154" s="22">
        <v>0</v>
      </c>
      <c r="U154" s="22">
        <v>72</v>
      </c>
      <c r="V154" s="22">
        <v>0</v>
      </c>
      <c r="W154" s="22">
        <v>72</v>
      </c>
      <c r="X154" s="22">
        <f t="shared" si="34"/>
        <v>-72</v>
      </c>
      <c r="Y154" s="22">
        <f t="shared" si="35"/>
        <v>-72</v>
      </c>
      <c r="Z154" s="35" t="s">
        <v>336</v>
      </c>
    </row>
    <row r="155" s="1" customFormat="1" ht="84" customHeight="1" spans="1:26">
      <c r="A155" s="22">
        <v>136</v>
      </c>
      <c r="B155" s="18" t="s">
        <v>225</v>
      </c>
      <c r="C155" s="18" t="s">
        <v>317</v>
      </c>
      <c r="D155" s="18" t="s">
        <v>334</v>
      </c>
      <c r="E155" s="18" t="s">
        <v>337</v>
      </c>
      <c r="F155" s="18" t="s">
        <v>39</v>
      </c>
      <c r="G155" s="22"/>
      <c r="H155" s="22"/>
      <c r="I155" s="22"/>
      <c r="J155" s="22"/>
      <c r="K155" s="22"/>
      <c r="L155" s="22"/>
      <c r="M155" s="22"/>
      <c r="N155" s="22"/>
      <c r="O155" s="22"/>
      <c r="P155" s="22">
        <v>232</v>
      </c>
      <c r="Q155" s="22">
        <v>116.89</v>
      </c>
      <c r="R155" s="22">
        <v>50.38</v>
      </c>
      <c r="S155" s="22">
        <v>0.1</v>
      </c>
      <c r="T155" s="22">
        <v>11.7</v>
      </c>
      <c r="U155" s="22">
        <v>144</v>
      </c>
      <c r="V155" s="22">
        <v>46</v>
      </c>
      <c r="W155" s="22">
        <v>190</v>
      </c>
      <c r="X155" s="22">
        <f t="shared" si="34"/>
        <v>-178.3</v>
      </c>
      <c r="Y155" s="22">
        <f t="shared" si="35"/>
        <v>-178.3</v>
      </c>
      <c r="Z155" s="35" t="s">
        <v>338</v>
      </c>
    </row>
    <row r="156" s="1" customFormat="1" ht="30" customHeight="1" spans="1:26">
      <c r="A156" s="22">
        <v>137</v>
      </c>
      <c r="B156" s="18" t="s">
        <v>225</v>
      </c>
      <c r="C156" s="18" t="s">
        <v>317</v>
      </c>
      <c r="D156" s="18" t="s">
        <v>172</v>
      </c>
      <c r="E156" s="18" t="s">
        <v>339</v>
      </c>
      <c r="F156" s="18" t="s">
        <v>39</v>
      </c>
      <c r="G156" s="22"/>
      <c r="H156" s="22"/>
      <c r="I156" s="22"/>
      <c r="J156" s="22"/>
      <c r="K156" s="22"/>
      <c r="L156" s="22"/>
      <c r="M156" s="22"/>
      <c r="N156" s="22"/>
      <c r="O156" s="22"/>
      <c r="P156" s="22">
        <v>0</v>
      </c>
      <c r="Q156" s="22">
        <v>0</v>
      </c>
      <c r="R156" s="22">
        <v>0</v>
      </c>
      <c r="S156" s="22">
        <v>0</v>
      </c>
      <c r="T156" s="22">
        <v>0</v>
      </c>
      <c r="U156" s="22">
        <v>24</v>
      </c>
      <c r="V156" s="22">
        <v>0</v>
      </c>
      <c r="W156" s="22">
        <v>24</v>
      </c>
      <c r="X156" s="22">
        <f t="shared" si="34"/>
        <v>-24</v>
      </c>
      <c r="Y156" s="22">
        <f t="shared" si="35"/>
        <v>-24</v>
      </c>
      <c r="Z156" s="33" t="s">
        <v>40</v>
      </c>
    </row>
    <row r="157" s="1" customFormat="1" ht="57" customHeight="1" spans="1:26">
      <c r="A157" s="22">
        <v>138</v>
      </c>
      <c r="B157" s="18" t="s">
        <v>225</v>
      </c>
      <c r="C157" s="18" t="s">
        <v>317</v>
      </c>
      <c r="D157" s="18" t="s">
        <v>165</v>
      </c>
      <c r="E157" s="18" t="s">
        <v>340</v>
      </c>
      <c r="F157" s="18" t="s">
        <v>39</v>
      </c>
      <c r="G157" s="22"/>
      <c r="H157" s="22"/>
      <c r="I157" s="22"/>
      <c r="J157" s="22"/>
      <c r="K157" s="22"/>
      <c r="L157" s="22"/>
      <c r="M157" s="22"/>
      <c r="N157" s="22"/>
      <c r="O157" s="22"/>
      <c r="P157" s="22">
        <v>1460.88</v>
      </c>
      <c r="Q157" s="22">
        <v>946.48</v>
      </c>
      <c r="R157" s="22">
        <v>64.78</v>
      </c>
      <c r="S157" s="22">
        <v>0.2</v>
      </c>
      <c r="T157" s="22">
        <v>189.3</v>
      </c>
      <c r="U157" s="22">
        <v>72</v>
      </c>
      <c r="V157" s="22">
        <v>0</v>
      </c>
      <c r="W157" s="22">
        <v>72</v>
      </c>
      <c r="X157" s="22">
        <f t="shared" si="34"/>
        <v>117.3</v>
      </c>
      <c r="Y157" s="22">
        <f t="shared" si="35"/>
        <v>117.3</v>
      </c>
      <c r="Z157" s="35" t="s">
        <v>341</v>
      </c>
    </row>
    <row r="158" s="1" customFormat="1" ht="57" customHeight="1" spans="1:26">
      <c r="A158" s="22">
        <v>139</v>
      </c>
      <c r="B158" s="18" t="s">
        <v>225</v>
      </c>
      <c r="C158" s="18" t="s">
        <v>317</v>
      </c>
      <c r="D158" s="18" t="s">
        <v>165</v>
      </c>
      <c r="E158" s="18" t="s">
        <v>342</v>
      </c>
      <c r="F158" s="18" t="s">
        <v>39</v>
      </c>
      <c r="G158" s="22"/>
      <c r="H158" s="22"/>
      <c r="I158" s="22"/>
      <c r="J158" s="22"/>
      <c r="K158" s="22"/>
      <c r="L158" s="22"/>
      <c r="M158" s="22"/>
      <c r="N158" s="22"/>
      <c r="O158" s="22"/>
      <c r="P158" s="22">
        <v>2746.27</v>
      </c>
      <c r="Q158" s="22">
        <v>1496.93</v>
      </c>
      <c r="R158" s="22">
        <v>54.5</v>
      </c>
      <c r="S158" s="22">
        <v>0.1</v>
      </c>
      <c r="T158" s="22">
        <v>149.7</v>
      </c>
      <c r="U158" s="22">
        <v>168</v>
      </c>
      <c r="V158" s="22">
        <v>54</v>
      </c>
      <c r="W158" s="22">
        <v>222</v>
      </c>
      <c r="X158" s="22">
        <f t="shared" si="34"/>
        <v>-72.3</v>
      </c>
      <c r="Y158" s="22">
        <f t="shared" si="35"/>
        <v>-72.3</v>
      </c>
      <c r="Z158" s="35" t="s">
        <v>343</v>
      </c>
    </row>
    <row r="159" s="1" customFormat="1" ht="84" customHeight="1" spans="1:26">
      <c r="A159" s="22">
        <v>140</v>
      </c>
      <c r="B159" s="18" t="s">
        <v>225</v>
      </c>
      <c r="C159" s="18" t="s">
        <v>317</v>
      </c>
      <c r="D159" s="18" t="s">
        <v>235</v>
      </c>
      <c r="E159" s="18" t="s">
        <v>344</v>
      </c>
      <c r="F159" s="18" t="s">
        <v>145</v>
      </c>
      <c r="G159" s="22"/>
      <c r="H159" s="22"/>
      <c r="I159" s="22"/>
      <c r="J159" s="22"/>
      <c r="K159" s="22"/>
      <c r="L159" s="22"/>
      <c r="M159" s="22"/>
      <c r="N159" s="22"/>
      <c r="O159" s="22"/>
      <c r="P159" s="22">
        <v>214.77</v>
      </c>
      <c r="Q159" s="22">
        <v>55.53</v>
      </c>
      <c r="R159" s="22"/>
      <c r="S159" s="22">
        <v>0.2</v>
      </c>
      <c r="T159" s="22">
        <v>11.1</v>
      </c>
      <c r="U159" s="22">
        <v>25</v>
      </c>
      <c r="V159" s="22">
        <v>8</v>
      </c>
      <c r="W159" s="22">
        <v>33</v>
      </c>
      <c r="X159" s="22">
        <f t="shared" si="34"/>
        <v>-21.9</v>
      </c>
      <c r="Y159" s="22">
        <f t="shared" si="35"/>
        <v>-21.9</v>
      </c>
      <c r="Z159" s="35" t="s">
        <v>345</v>
      </c>
    </row>
    <row r="160" s="1" customFormat="1" ht="55" customHeight="1" spans="1:26">
      <c r="A160" s="22">
        <v>141</v>
      </c>
      <c r="B160" s="18" t="s">
        <v>225</v>
      </c>
      <c r="C160" s="18" t="s">
        <v>317</v>
      </c>
      <c r="D160" s="18" t="s">
        <v>346</v>
      </c>
      <c r="E160" s="18" t="s">
        <v>347</v>
      </c>
      <c r="F160" s="22" t="s">
        <v>49</v>
      </c>
      <c r="G160" s="22"/>
      <c r="H160" s="22"/>
      <c r="I160" s="22"/>
      <c r="J160" s="22"/>
      <c r="K160" s="22"/>
      <c r="L160" s="22"/>
      <c r="M160" s="22"/>
      <c r="N160" s="22"/>
      <c r="O160" s="22"/>
      <c r="P160" s="22">
        <v>0</v>
      </c>
      <c r="Q160" s="22">
        <v>0</v>
      </c>
      <c r="R160" s="22">
        <v>0</v>
      </c>
      <c r="S160" s="18" t="s">
        <v>50</v>
      </c>
      <c r="T160" s="22">
        <v>80</v>
      </c>
      <c r="U160" s="22">
        <v>48</v>
      </c>
      <c r="V160" s="22">
        <v>15</v>
      </c>
      <c r="W160" s="22">
        <v>63</v>
      </c>
      <c r="X160" s="22">
        <f t="shared" si="34"/>
        <v>17</v>
      </c>
      <c r="Y160" s="22">
        <f t="shared" si="35"/>
        <v>17</v>
      </c>
      <c r="Z160" s="35" t="s">
        <v>348</v>
      </c>
    </row>
    <row r="161" s="1" customFormat="1" ht="77" customHeight="1" spans="1:26">
      <c r="A161" s="22">
        <v>142</v>
      </c>
      <c r="B161" s="18" t="s">
        <v>225</v>
      </c>
      <c r="C161" s="18" t="s">
        <v>317</v>
      </c>
      <c r="D161" s="18" t="s">
        <v>346</v>
      </c>
      <c r="E161" s="18" t="s">
        <v>347</v>
      </c>
      <c r="F161" s="18" t="s">
        <v>39</v>
      </c>
      <c r="G161" s="22"/>
      <c r="H161" s="22"/>
      <c r="I161" s="22"/>
      <c r="J161" s="22"/>
      <c r="K161" s="22"/>
      <c r="L161" s="22"/>
      <c r="M161" s="22"/>
      <c r="N161" s="22"/>
      <c r="O161" s="22"/>
      <c r="P161" s="22">
        <v>1126</v>
      </c>
      <c r="Q161" s="22">
        <v>407</v>
      </c>
      <c r="R161" s="22">
        <v>36.14</v>
      </c>
      <c r="S161" s="22">
        <v>0.1</v>
      </c>
      <c r="T161" s="22">
        <v>40.7</v>
      </c>
      <c r="U161" s="22">
        <v>84</v>
      </c>
      <c r="V161" s="22">
        <v>27</v>
      </c>
      <c r="W161" s="22">
        <v>111</v>
      </c>
      <c r="X161" s="22">
        <f t="shared" si="34"/>
        <v>-70.3</v>
      </c>
      <c r="Y161" s="22">
        <f t="shared" si="35"/>
        <v>-70.3</v>
      </c>
      <c r="Z161" s="35" t="s">
        <v>349</v>
      </c>
    </row>
    <row r="162" s="1" customFormat="1" ht="144" customHeight="1" spans="1:26">
      <c r="A162" s="22">
        <v>143</v>
      </c>
      <c r="B162" s="18" t="s">
        <v>225</v>
      </c>
      <c r="C162" s="18" t="s">
        <v>317</v>
      </c>
      <c r="D162" s="18" t="s">
        <v>165</v>
      </c>
      <c r="E162" s="18" t="s">
        <v>350</v>
      </c>
      <c r="F162" s="18" t="s">
        <v>39</v>
      </c>
      <c r="G162" s="22"/>
      <c r="H162" s="22"/>
      <c r="I162" s="22"/>
      <c r="J162" s="22"/>
      <c r="K162" s="22"/>
      <c r="L162" s="22"/>
      <c r="M162" s="22"/>
      <c r="N162" s="22"/>
      <c r="O162" s="22"/>
      <c r="P162" s="22">
        <v>1173.91</v>
      </c>
      <c r="Q162" s="22">
        <v>445.47</v>
      </c>
      <c r="R162" s="22">
        <v>37.94</v>
      </c>
      <c r="S162" s="22">
        <v>0.1</v>
      </c>
      <c r="T162" s="22">
        <v>44.6</v>
      </c>
      <c r="U162" s="22">
        <v>66</v>
      </c>
      <c r="V162" s="22">
        <v>0</v>
      </c>
      <c r="W162" s="22">
        <v>66</v>
      </c>
      <c r="X162" s="22">
        <f t="shared" si="34"/>
        <v>-21.4</v>
      </c>
      <c r="Y162" s="22">
        <f t="shared" si="35"/>
        <v>-21.4</v>
      </c>
      <c r="Z162" s="40" t="s">
        <v>351</v>
      </c>
    </row>
    <row r="163" s="1" customFormat="1" ht="20" customHeight="1" spans="1:26">
      <c r="A163" s="51"/>
      <c r="B163" s="52"/>
      <c r="C163" s="52"/>
      <c r="D163" s="52"/>
      <c r="E163" s="53" t="s">
        <v>352</v>
      </c>
      <c r="F163" s="52"/>
      <c r="G163" s="21">
        <f t="shared" ref="G163:O163" si="36">SUM(G165:G179)</f>
        <v>0</v>
      </c>
      <c r="H163" s="21">
        <f t="shared" si="36"/>
        <v>0</v>
      </c>
      <c r="I163" s="21"/>
      <c r="J163" s="21"/>
      <c r="K163" s="21">
        <f t="shared" si="36"/>
        <v>0</v>
      </c>
      <c r="L163" s="21">
        <f t="shared" si="36"/>
        <v>0</v>
      </c>
      <c r="M163" s="21">
        <f t="shared" si="36"/>
        <v>0</v>
      </c>
      <c r="N163" s="21">
        <f t="shared" si="36"/>
        <v>0</v>
      </c>
      <c r="O163" s="21">
        <f t="shared" si="36"/>
        <v>0</v>
      </c>
      <c r="P163" s="21">
        <f t="shared" ref="P163:Y163" si="37">P164+P172+P175+P177</f>
        <v>7649.63</v>
      </c>
      <c r="Q163" s="21">
        <f t="shared" si="37"/>
        <v>3444.13</v>
      </c>
      <c r="R163" s="21"/>
      <c r="S163" s="21"/>
      <c r="T163" s="21">
        <f t="shared" si="37"/>
        <v>493.3</v>
      </c>
      <c r="U163" s="21">
        <f t="shared" si="37"/>
        <v>577</v>
      </c>
      <c r="V163" s="21">
        <f t="shared" si="37"/>
        <v>164</v>
      </c>
      <c r="W163" s="21">
        <f t="shared" si="37"/>
        <v>741</v>
      </c>
      <c r="X163" s="21">
        <f t="shared" si="37"/>
        <v>-247.7</v>
      </c>
      <c r="Y163" s="21">
        <f t="shared" si="37"/>
        <v>-247.7</v>
      </c>
      <c r="Z163" s="22"/>
    </row>
    <row r="164" s="3" customFormat="1" ht="20" customHeight="1" spans="1:26">
      <c r="A164" s="51" t="s">
        <v>33</v>
      </c>
      <c r="B164" s="52"/>
      <c r="C164" s="52"/>
      <c r="D164" s="52"/>
      <c r="E164" s="53" t="s">
        <v>353</v>
      </c>
      <c r="F164" s="52"/>
      <c r="G164" s="21"/>
      <c r="H164" s="21"/>
      <c r="I164" s="21"/>
      <c r="J164" s="21"/>
      <c r="K164" s="21"/>
      <c r="L164" s="21"/>
      <c r="M164" s="21"/>
      <c r="N164" s="21"/>
      <c r="O164" s="21"/>
      <c r="P164" s="21">
        <f t="shared" ref="P164:Y164" si="38">SUM(P165:P171)</f>
        <v>4170.26</v>
      </c>
      <c r="Q164" s="21">
        <f t="shared" si="38"/>
        <v>2195.7</v>
      </c>
      <c r="R164" s="21"/>
      <c r="S164" s="21"/>
      <c r="T164" s="21">
        <f t="shared" si="38"/>
        <v>366.5</v>
      </c>
      <c r="U164" s="21">
        <f t="shared" si="38"/>
        <v>323</v>
      </c>
      <c r="V164" s="21">
        <f t="shared" si="38"/>
        <v>96</v>
      </c>
      <c r="W164" s="21">
        <f t="shared" si="38"/>
        <v>419</v>
      </c>
      <c r="X164" s="21">
        <f t="shared" si="38"/>
        <v>-52.5</v>
      </c>
      <c r="Y164" s="21">
        <f t="shared" si="38"/>
        <v>-52.5</v>
      </c>
      <c r="Z164" s="21"/>
    </row>
    <row r="165" s="7" customFormat="1" ht="117" customHeight="1" spans="1:26">
      <c r="A165" s="22">
        <v>144</v>
      </c>
      <c r="B165" s="18" t="s">
        <v>354</v>
      </c>
      <c r="C165" s="51" t="s">
        <v>355</v>
      </c>
      <c r="D165" s="51" t="s">
        <v>71</v>
      </c>
      <c r="E165" s="51" t="s">
        <v>356</v>
      </c>
      <c r="F165" s="18" t="s">
        <v>39</v>
      </c>
      <c r="G165" s="22"/>
      <c r="H165" s="22"/>
      <c r="I165" s="22"/>
      <c r="J165" s="22"/>
      <c r="K165" s="22"/>
      <c r="L165" s="22"/>
      <c r="M165" s="22"/>
      <c r="N165" s="22"/>
      <c r="O165" s="22"/>
      <c r="P165" s="22">
        <v>1715.42</v>
      </c>
      <c r="Q165" s="22">
        <v>1010.15</v>
      </c>
      <c r="R165" s="22">
        <v>58.88</v>
      </c>
      <c r="S165" s="22">
        <v>0.2</v>
      </c>
      <c r="T165" s="22">
        <v>202</v>
      </c>
      <c r="U165" s="22">
        <v>120</v>
      </c>
      <c r="V165" s="22">
        <v>38</v>
      </c>
      <c r="W165" s="22">
        <v>158</v>
      </c>
      <c r="X165" s="22">
        <f t="shared" ref="X165:X171" si="39">T165-W165</f>
        <v>44</v>
      </c>
      <c r="Y165" s="22">
        <f t="shared" ref="Y165:Y171" si="40">X165+O165</f>
        <v>44</v>
      </c>
      <c r="Z165" s="33" t="s">
        <v>357</v>
      </c>
    </row>
    <row r="166" s="7" customFormat="1" ht="69" customHeight="1" spans="1:26">
      <c r="A166" s="22">
        <v>145</v>
      </c>
      <c r="B166" s="18" t="s">
        <v>354</v>
      </c>
      <c r="C166" s="51" t="s">
        <v>355</v>
      </c>
      <c r="D166" s="51" t="s">
        <v>358</v>
      </c>
      <c r="E166" s="51" t="s">
        <v>359</v>
      </c>
      <c r="F166" s="18" t="s">
        <v>39</v>
      </c>
      <c r="G166" s="22"/>
      <c r="H166" s="22"/>
      <c r="I166" s="22"/>
      <c r="J166" s="22"/>
      <c r="K166" s="22"/>
      <c r="L166" s="22"/>
      <c r="M166" s="22"/>
      <c r="N166" s="22"/>
      <c r="O166" s="22"/>
      <c r="P166" s="22">
        <v>504.38</v>
      </c>
      <c r="Q166" s="22">
        <v>179.95</v>
      </c>
      <c r="R166" s="22">
        <v>35.67</v>
      </c>
      <c r="S166" s="22">
        <v>0.1</v>
      </c>
      <c r="T166" s="22">
        <v>18</v>
      </c>
      <c r="U166" s="22">
        <v>96</v>
      </c>
      <c r="V166" s="22">
        <v>31</v>
      </c>
      <c r="W166" s="22">
        <v>127</v>
      </c>
      <c r="X166" s="22">
        <f t="shared" si="39"/>
        <v>-109</v>
      </c>
      <c r="Y166" s="22">
        <f t="shared" si="40"/>
        <v>-109</v>
      </c>
      <c r="Z166" s="33" t="s">
        <v>360</v>
      </c>
    </row>
    <row r="167" s="7" customFormat="1" ht="114" customHeight="1" spans="1:26">
      <c r="A167" s="22">
        <v>146</v>
      </c>
      <c r="B167" s="18" t="s">
        <v>354</v>
      </c>
      <c r="C167" s="51" t="s">
        <v>355</v>
      </c>
      <c r="D167" s="51" t="s">
        <v>361</v>
      </c>
      <c r="E167" s="51" t="s">
        <v>362</v>
      </c>
      <c r="F167" s="18" t="s">
        <v>39</v>
      </c>
      <c r="G167" s="22"/>
      <c r="H167" s="22"/>
      <c r="I167" s="22"/>
      <c r="J167" s="22"/>
      <c r="K167" s="22"/>
      <c r="L167" s="22"/>
      <c r="M167" s="22"/>
      <c r="N167" s="22"/>
      <c r="O167" s="22"/>
      <c r="P167" s="22">
        <v>889.64</v>
      </c>
      <c r="Q167" s="22">
        <v>581.48</v>
      </c>
      <c r="R167" s="22">
        <v>65.36</v>
      </c>
      <c r="S167" s="22">
        <v>0.2</v>
      </c>
      <c r="T167" s="22">
        <v>116.3</v>
      </c>
      <c r="U167" s="22">
        <v>48</v>
      </c>
      <c r="V167" s="22">
        <v>15</v>
      </c>
      <c r="W167" s="22">
        <v>63</v>
      </c>
      <c r="X167" s="22">
        <f t="shared" si="39"/>
        <v>53.3</v>
      </c>
      <c r="Y167" s="22">
        <f t="shared" si="40"/>
        <v>53.3</v>
      </c>
      <c r="Z167" s="33" t="s">
        <v>363</v>
      </c>
    </row>
    <row r="168" s="1" customFormat="1" ht="30" customHeight="1" spans="1:26">
      <c r="A168" s="22">
        <v>147</v>
      </c>
      <c r="B168" s="18" t="s">
        <v>354</v>
      </c>
      <c r="C168" s="51" t="s">
        <v>355</v>
      </c>
      <c r="D168" s="51" t="s">
        <v>358</v>
      </c>
      <c r="E168" s="51" t="s">
        <v>364</v>
      </c>
      <c r="F168" s="18" t="s">
        <v>39</v>
      </c>
      <c r="G168" s="22"/>
      <c r="H168" s="22"/>
      <c r="I168" s="22"/>
      <c r="J168" s="22"/>
      <c r="K168" s="22"/>
      <c r="L168" s="22"/>
      <c r="M168" s="22"/>
      <c r="N168" s="22"/>
      <c r="O168" s="22"/>
      <c r="P168" s="22">
        <v>0</v>
      </c>
      <c r="Q168" s="22">
        <v>0</v>
      </c>
      <c r="R168" s="22">
        <v>0</v>
      </c>
      <c r="S168" s="22">
        <v>0</v>
      </c>
      <c r="T168" s="22">
        <v>0</v>
      </c>
      <c r="U168" s="22">
        <v>7</v>
      </c>
      <c r="V168" s="22">
        <v>0</v>
      </c>
      <c r="W168" s="22">
        <v>7</v>
      </c>
      <c r="X168" s="22">
        <f t="shared" si="39"/>
        <v>-7</v>
      </c>
      <c r="Y168" s="22">
        <f t="shared" si="40"/>
        <v>-7</v>
      </c>
      <c r="Z168" s="33" t="s">
        <v>40</v>
      </c>
    </row>
    <row r="169" s="1" customFormat="1" ht="107" customHeight="1" spans="1:26">
      <c r="A169" s="22">
        <v>148</v>
      </c>
      <c r="B169" s="18" t="s">
        <v>354</v>
      </c>
      <c r="C169" s="51" t="s">
        <v>355</v>
      </c>
      <c r="D169" s="51" t="s">
        <v>365</v>
      </c>
      <c r="E169" s="51" t="s">
        <v>366</v>
      </c>
      <c r="F169" s="18" t="s">
        <v>39</v>
      </c>
      <c r="G169" s="22"/>
      <c r="H169" s="22"/>
      <c r="I169" s="22"/>
      <c r="J169" s="22"/>
      <c r="K169" s="22"/>
      <c r="L169" s="22"/>
      <c r="M169" s="22"/>
      <c r="N169" s="22"/>
      <c r="O169" s="22"/>
      <c r="P169" s="22">
        <v>648.84</v>
      </c>
      <c r="Q169" s="22">
        <v>302.39</v>
      </c>
      <c r="R169" s="22">
        <v>46.6</v>
      </c>
      <c r="S169" s="22">
        <v>0.1</v>
      </c>
      <c r="T169" s="22">
        <v>30.2</v>
      </c>
      <c r="U169" s="22">
        <v>36</v>
      </c>
      <c r="V169" s="22">
        <v>12</v>
      </c>
      <c r="W169" s="22">
        <v>48</v>
      </c>
      <c r="X169" s="22">
        <f t="shared" si="39"/>
        <v>-17.8</v>
      </c>
      <c r="Y169" s="22">
        <f t="shared" si="40"/>
        <v>-17.8</v>
      </c>
      <c r="Z169" s="33" t="s">
        <v>367</v>
      </c>
    </row>
    <row r="170" s="1" customFormat="1" ht="114" customHeight="1" spans="1:26">
      <c r="A170" s="22">
        <v>149</v>
      </c>
      <c r="B170" s="18" t="s">
        <v>354</v>
      </c>
      <c r="C170" s="51" t="s">
        <v>355</v>
      </c>
      <c r="D170" s="51" t="s">
        <v>365</v>
      </c>
      <c r="E170" s="51" t="s">
        <v>368</v>
      </c>
      <c r="F170" s="18" t="s">
        <v>39</v>
      </c>
      <c r="G170" s="22"/>
      <c r="H170" s="22"/>
      <c r="I170" s="22"/>
      <c r="J170" s="22"/>
      <c r="K170" s="22"/>
      <c r="L170" s="22"/>
      <c r="M170" s="22"/>
      <c r="N170" s="22"/>
      <c r="O170" s="22"/>
      <c r="P170" s="22">
        <v>250.21</v>
      </c>
      <c r="Q170" s="22">
        <v>80.18</v>
      </c>
      <c r="R170" s="22">
        <v>32.04</v>
      </c>
      <c r="S170" s="22">
        <v>0</v>
      </c>
      <c r="T170" s="22">
        <v>0</v>
      </c>
      <c r="U170" s="22">
        <v>9</v>
      </c>
      <c r="V170" s="22">
        <v>0</v>
      </c>
      <c r="W170" s="22">
        <v>9</v>
      </c>
      <c r="X170" s="22">
        <f t="shared" si="39"/>
        <v>-9</v>
      </c>
      <c r="Y170" s="22">
        <f t="shared" si="40"/>
        <v>-9</v>
      </c>
      <c r="Z170" s="33" t="s">
        <v>369</v>
      </c>
    </row>
    <row r="171" s="1" customFormat="1" ht="108" customHeight="1" spans="1:26">
      <c r="A171" s="22">
        <v>150</v>
      </c>
      <c r="B171" s="18" t="s">
        <v>354</v>
      </c>
      <c r="C171" s="51" t="s">
        <v>355</v>
      </c>
      <c r="D171" s="51" t="s">
        <v>365</v>
      </c>
      <c r="E171" s="51" t="s">
        <v>370</v>
      </c>
      <c r="F171" s="18" t="s">
        <v>39</v>
      </c>
      <c r="G171" s="22"/>
      <c r="H171" s="22"/>
      <c r="I171" s="22"/>
      <c r="J171" s="22"/>
      <c r="K171" s="22"/>
      <c r="L171" s="22"/>
      <c r="M171" s="22"/>
      <c r="N171" s="22"/>
      <c r="O171" s="22"/>
      <c r="P171" s="22">
        <v>161.77</v>
      </c>
      <c r="Q171" s="22">
        <v>41.55</v>
      </c>
      <c r="R171" s="22">
        <v>25.68</v>
      </c>
      <c r="S171" s="22">
        <v>0</v>
      </c>
      <c r="T171" s="22">
        <v>0</v>
      </c>
      <c r="U171" s="22">
        <v>7</v>
      </c>
      <c r="V171" s="22">
        <v>0</v>
      </c>
      <c r="W171" s="22">
        <v>7</v>
      </c>
      <c r="X171" s="22">
        <f t="shared" si="39"/>
        <v>-7</v>
      </c>
      <c r="Y171" s="22">
        <f t="shared" si="40"/>
        <v>-7</v>
      </c>
      <c r="Z171" s="33" t="s">
        <v>371</v>
      </c>
    </row>
    <row r="172" s="1" customFormat="1" ht="32" customHeight="1" spans="1:26">
      <c r="A172" s="18" t="s">
        <v>58</v>
      </c>
      <c r="B172" s="18"/>
      <c r="C172" s="51"/>
      <c r="D172" s="51"/>
      <c r="E172" s="53" t="s">
        <v>372</v>
      </c>
      <c r="F172" s="18"/>
      <c r="G172" s="21"/>
      <c r="H172" s="21"/>
      <c r="I172" s="21"/>
      <c r="J172" s="21"/>
      <c r="K172" s="21"/>
      <c r="L172" s="21"/>
      <c r="M172" s="21"/>
      <c r="N172" s="21"/>
      <c r="O172" s="21"/>
      <c r="P172" s="21">
        <f t="shared" ref="P172:W172" si="41">SUM(P173:P174)</f>
        <v>711.63</v>
      </c>
      <c r="Q172" s="21">
        <f t="shared" si="41"/>
        <v>161.41</v>
      </c>
      <c r="R172" s="21"/>
      <c r="S172" s="21"/>
      <c r="T172" s="21">
        <f t="shared" si="41"/>
        <v>23.5</v>
      </c>
      <c r="U172" s="21">
        <f t="shared" si="41"/>
        <v>130</v>
      </c>
      <c r="V172" s="21">
        <f t="shared" si="41"/>
        <v>42</v>
      </c>
      <c r="W172" s="21">
        <f t="shared" si="41"/>
        <v>172</v>
      </c>
      <c r="X172" s="21">
        <v>-148.5</v>
      </c>
      <c r="Y172" s="21">
        <v>-148.5</v>
      </c>
      <c r="Z172" s="33"/>
    </row>
    <row r="173" s="1" customFormat="1" ht="53" customHeight="1" spans="1:26">
      <c r="A173" s="22">
        <v>151</v>
      </c>
      <c r="B173" s="18" t="s">
        <v>354</v>
      </c>
      <c r="C173" s="51" t="s">
        <v>373</v>
      </c>
      <c r="D173" s="51" t="s">
        <v>374</v>
      </c>
      <c r="E173" s="51" t="s">
        <v>375</v>
      </c>
      <c r="F173" s="18" t="s">
        <v>39</v>
      </c>
      <c r="G173" s="22"/>
      <c r="H173" s="22"/>
      <c r="I173" s="22"/>
      <c r="J173" s="22"/>
      <c r="K173" s="22"/>
      <c r="L173" s="22"/>
      <c r="M173" s="22"/>
      <c r="N173" s="22"/>
      <c r="O173" s="22"/>
      <c r="P173" s="22">
        <v>522.13</v>
      </c>
      <c r="Q173" s="22">
        <v>43.96</v>
      </c>
      <c r="R173" s="22">
        <v>8.41</v>
      </c>
      <c r="S173" s="22">
        <v>0</v>
      </c>
      <c r="T173" s="22">
        <v>0</v>
      </c>
      <c r="U173" s="22">
        <v>86</v>
      </c>
      <c r="V173" s="22">
        <v>28</v>
      </c>
      <c r="W173" s="22">
        <v>114</v>
      </c>
      <c r="X173" s="22">
        <f t="shared" ref="X173:X176" si="42">T173-W173</f>
        <v>-114</v>
      </c>
      <c r="Y173" s="22">
        <f t="shared" ref="Y173:Y176" si="43">X173+O173</f>
        <v>-114</v>
      </c>
      <c r="Z173" s="33" t="s">
        <v>376</v>
      </c>
    </row>
    <row r="174" s="1" customFormat="1" ht="100" customHeight="1" spans="1:26">
      <c r="A174" s="22">
        <v>152</v>
      </c>
      <c r="B174" s="18" t="s">
        <v>354</v>
      </c>
      <c r="C174" s="51" t="s">
        <v>373</v>
      </c>
      <c r="D174" s="51" t="s">
        <v>377</v>
      </c>
      <c r="E174" s="51" t="s">
        <v>378</v>
      </c>
      <c r="F174" s="18" t="s">
        <v>39</v>
      </c>
      <c r="G174" s="22"/>
      <c r="H174" s="22"/>
      <c r="I174" s="22"/>
      <c r="J174" s="22"/>
      <c r="K174" s="22"/>
      <c r="L174" s="22"/>
      <c r="M174" s="22"/>
      <c r="N174" s="22"/>
      <c r="O174" s="22"/>
      <c r="P174" s="22">
        <v>189.5</v>
      </c>
      <c r="Q174" s="22">
        <v>117.45</v>
      </c>
      <c r="R174" s="22">
        <v>61.97</v>
      </c>
      <c r="S174" s="22">
        <v>0.2</v>
      </c>
      <c r="T174" s="22">
        <v>23.5</v>
      </c>
      <c r="U174" s="22">
        <v>44</v>
      </c>
      <c r="V174" s="22">
        <v>14</v>
      </c>
      <c r="W174" s="22">
        <v>58</v>
      </c>
      <c r="X174" s="22">
        <f t="shared" si="42"/>
        <v>-34.5</v>
      </c>
      <c r="Y174" s="22">
        <f t="shared" si="43"/>
        <v>-34.5</v>
      </c>
      <c r="Z174" s="33" t="s">
        <v>379</v>
      </c>
    </row>
    <row r="175" s="3" customFormat="1" ht="30" customHeight="1" spans="1:26">
      <c r="A175" s="18" t="s">
        <v>106</v>
      </c>
      <c r="B175" s="20"/>
      <c r="C175" s="53"/>
      <c r="D175" s="53"/>
      <c r="E175" s="53" t="s">
        <v>380</v>
      </c>
      <c r="F175" s="20"/>
      <c r="G175" s="21"/>
      <c r="H175" s="21"/>
      <c r="I175" s="21"/>
      <c r="J175" s="21"/>
      <c r="K175" s="21"/>
      <c r="L175" s="21"/>
      <c r="M175" s="21"/>
      <c r="N175" s="21"/>
      <c r="O175" s="21"/>
      <c r="P175" s="21">
        <f t="shared" ref="P175:Y175" si="44">P176</f>
        <v>1911.45</v>
      </c>
      <c r="Q175" s="21">
        <f t="shared" si="44"/>
        <v>570.57</v>
      </c>
      <c r="R175" s="21"/>
      <c r="S175" s="21"/>
      <c r="T175" s="21">
        <f t="shared" si="44"/>
        <v>0</v>
      </c>
      <c r="U175" s="21">
        <f t="shared" si="44"/>
        <v>25</v>
      </c>
      <c r="V175" s="21">
        <f t="shared" si="44"/>
        <v>0</v>
      </c>
      <c r="W175" s="21">
        <f t="shared" si="44"/>
        <v>25</v>
      </c>
      <c r="X175" s="21">
        <f t="shared" si="44"/>
        <v>-25</v>
      </c>
      <c r="Y175" s="21">
        <f t="shared" si="44"/>
        <v>-25</v>
      </c>
      <c r="Z175" s="34"/>
    </row>
    <row r="176" s="1" customFormat="1" ht="83" customHeight="1" spans="1:26">
      <c r="A176" s="22">
        <v>153</v>
      </c>
      <c r="B176" s="18" t="s">
        <v>354</v>
      </c>
      <c r="C176" s="51" t="s">
        <v>381</v>
      </c>
      <c r="D176" s="51" t="s">
        <v>382</v>
      </c>
      <c r="E176" s="51" t="s">
        <v>383</v>
      </c>
      <c r="F176" s="18" t="s">
        <v>39</v>
      </c>
      <c r="G176" s="22"/>
      <c r="H176" s="22"/>
      <c r="I176" s="22"/>
      <c r="J176" s="22"/>
      <c r="K176" s="22"/>
      <c r="L176" s="22"/>
      <c r="M176" s="22"/>
      <c r="N176" s="22"/>
      <c r="O176" s="22"/>
      <c r="P176" s="22">
        <v>1911.45</v>
      </c>
      <c r="Q176" s="22">
        <v>570.57</v>
      </c>
      <c r="R176" s="22">
        <v>29.85</v>
      </c>
      <c r="S176" s="22">
        <v>0</v>
      </c>
      <c r="T176" s="22">
        <v>0</v>
      </c>
      <c r="U176" s="22">
        <v>25</v>
      </c>
      <c r="V176" s="22">
        <v>0</v>
      </c>
      <c r="W176" s="22">
        <v>25</v>
      </c>
      <c r="X176" s="22">
        <f t="shared" si="42"/>
        <v>-25</v>
      </c>
      <c r="Y176" s="22">
        <f t="shared" si="43"/>
        <v>-25</v>
      </c>
      <c r="Z176" s="33" t="s">
        <v>384</v>
      </c>
    </row>
    <row r="177" s="3" customFormat="1" ht="30" customHeight="1" spans="1:26">
      <c r="A177" s="18" t="s">
        <v>122</v>
      </c>
      <c r="B177" s="20"/>
      <c r="C177" s="53"/>
      <c r="D177" s="53"/>
      <c r="E177" s="53" t="s">
        <v>385</v>
      </c>
      <c r="F177" s="20"/>
      <c r="G177" s="21"/>
      <c r="H177" s="21"/>
      <c r="I177" s="21"/>
      <c r="J177" s="21"/>
      <c r="K177" s="21"/>
      <c r="L177" s="21"/>
      <c r="M177" s="21"/>
      <c r="N177" s="21"/>
      <c r="O177" s="21"/>
      <c r="P177" s="21">
        <f t="shared" ref="P177:Y177" si="45">SUM(P178:P179)</f>
        <v>856.29</v>
      </c>
      <c r="Q177" s="21">
        <f t="shared" si="45"/>
        <v>516.45</v>
      </c>
      <c r="R177" s="21"/>
      <c r="S177" s="21"/>
      <c r="T177" s="21">
        <f t="shared" si="45"/>
        <v>103.3</v>
      </c>
      <c r="U177" s="21">
        <f t="shared" si="45"/>
        <v>99</v>
      </c>
      <c r="V177" s="21">
        <f t="shared" si="45"/>
        <v>26</v>
      </c>
      <c r="W177" s="21">
        <f t="shared" si="45"/>
        <v>125</v>
      </c>
      <c r="X177" s="21">
        <f t="shared" si="45"/>
        <v>-21.7</v>
      </c>
      <c r="Y177" s="21">
        <f t="shared" si="45"/>
        <v>-21.7</v>
      </c>
      <c r="Z177" s="34"/>
    </row>
    <row r="178" s="1" customFormat="1" ht="51" customHeight="1" spans="1:26">
      <c r="A178" s="22">
        <v>154</v>
      </c>
      <c r="B178" s="18" t="s">
        <v>354</v>
      </c>
      <c r="C178" s="51" t="s">
        <v>386</v>
      </c>
      <c r="D178" s="51" t="s">
        <v>387</v>
      </c>
      <c r="E178" s="51" t="s">
        <v>388</v>
      </c>
      <c r="F178" s="18" t="s">
        <v>39</v>
      </c>
      <c r="G178" s="22"/>
      <c r="H178" s="22"/>
      <c r="I178" s="22"/>
      <c r="J178" s="22"/>
      <c r="K178" s="22"/>
      <c r="L178" s="22"/>
      <c r="M178" s="22"/>
      <c r="N178" s="22"/>
      <c r="O178" s="22"/>
      <c r="P178" s="22">
        <v>0</v>
      </c>
      <c r="Q178" s="22">
        <v>0</v>
      </c>
      <c r="R178" s="22">
        <v>0</v>
      </c>
      <c r="S178" s="22">
        <v>0</v>
      </c>
      <c r="T178" s="22">
        <v>0</v>
      </c>
      <c r="U178" s="22">
        <v>18</v>
      </c>
      <c r="V178" s="22">
        <v>0</v>
      </c>
      <c r="W178" s="22">
        <v>18</v>
      </c>
      <c r="X178" s="22">
        <f>T178-W178</f>
        <v>-18</v>
      </c>
      <c r="Y178" s="22">
        <f>X178+O178</f>
        <v>-18</v>
      </c>
      <c r="Z178" s="33" t="s">
        <v>40</v>
      </c>
    </row>
    <row r="179" s="1" customFormat="1" ht="61" customHeight="1" spans="1:26">
      <c r="A179" s="22">
        <v>155</v>
      </c>
      <c r="B179" s="18" t="s">
        <v>354</v>
      </c>
      <c r="C179" s="51" t="s">
        <v>386</v>
      </c>
      <c r="D179" s="51" t="s">
        <v>389</v>
      </c>
      <c r="E179" s="51" t="s">
        <v>390</v>
      </c>
      <c r="F179" s="18" t="s">
        <v>39</v>
      </c>
      <c r="G179" s="22"/>
      <c r="H179" s="22"/>
      <c r="I179" s="22"/>
      <c r="J179" s="22"/>
      <c r="K179" s="22"/>
      <c r="L179" s="22"/>
      <c r="M179" s="22"/>
      <c r="N179" s="22"/>
      <c r="O179" s="22"/>
      <c r="P179" s="22">
        <v>856.29</v>
      </c>
      <c r="Q179" s="22">
        <v>516.45</v>
      </c>
      <c r="R179" s="22">
        <v>60.31</v>
      </c>
      <c r="S179" s="22">
        <v>0.2</v>
      </c>
      <c r="T179" s="22">
        <v>103.3</v>
      </c>
      <c r="U179" s="22">
        <v>81</v>
      </c>
      <c r="V179" s="22">
        <v>26</v>
      </c>
      <c r="W179" s="22">
        <v>107</v>
      </c>
      <c r="X179" s="22">
        <f>T179-W179</f>
        <v>-3.7</v>
      </c>
      <c r="Y179" s="22">
        <f>X179+O179</f>
        <v>-3.7</v>
      </c>
      <c r="Z179" s="33" t="s">
        <v>391</v>
      </c>
    </row>
    <row r="180" s="1" customFormat="1" ht="20" customHeight="1" spans="1:26">
      <c r="A180" s="18"/>
      <c r="B180" s="19"/>
      <c r="C180" s="19"/>
      <c r="D180" s="19"/>
      <c r="E180" s="20" t="s">
        <v>392</v>
      </c>
      <c r="F180" s="19"/>
      <c r="G180" s="21">
        <f t="shared" ref="G180:Q180" si="46">G181</f>
        <v>0</v>
      </c>
      <c r="H180" s="21">
        <f t="shared" si="46"/>
        <v>0</v>
      </c>
      <c r="I180" s="21"/>
      <c r="J180" s="21"/>
      <c r="K180" s="21">
        <f t="shared" si="46"/>
        <v>0</v>
      </c>
      <c r="L180" s="21">
        <f t="shared" si="46"/>
        <v>0</v>
      </c>
      <c r="M180" s="21">
        <f t="shared" si="46"/>
        <v>0</v>
      </c>
      <c r="N180" s="21">
        <f t="shared" si="46"/>
        <v>0</v>
      </c>
      <c r="O180" s="21">
        <f t="shared" si="46"/>
        <v>0</v>
      </c>
      <c r="P180" s="21">
        <f t="shared" si="46"/>
        <v>5143.61</v>
      </c>
      <c r="Q180" s="21">
        <f t="shared" si="46"/>
        <v>3195.06</v>
      </c>
      <c r="R180" s="21"/>
      <c r="S180" s="21"/>
      <c r="T180" s="21">
        <f t="shared" ref="T180:Y180" si="47">T181</f>
        <v>639.1</v>
      </c>
      <c r="U180" s="21">
        <f t="shared" si="47"/>
        <v>510</v>
      </c>
      <c r="V180" s="21">
        <f t="shared" si="47"/>
        <v>102</v>
      </c>
      <c r="W180" s="21">
        <f t="shared" si="47"/>
        <v>612</v>
      </c>
      <c r="X180" s="21">
        <f t="shared" si="47"/>
        <v>27.1</v>
      </c>
      <c r="Y180" s="21">
        <f t="shared" si="47"/>
        <v>27.1</v>
      </c>
      <c r="Z180" s="22"/>
    </row>
    <row r="181" s="1" customFormat="1" ht="20" customHeight="1" spans="1:26">
      <c r="A181" s="18" t="s">
        <v>33</v>
      </c>
      <c r="B181" s="19"/>
      <c r="C181" s="19"/>
      <c r="D181" s="19"/>
      <c r="E181" s="20" t="s">
        <v>393</v>
      </c>
      <c r="F181" s="19"/>
      <c r="G181" s="21"/>
      <c r="H181" s="21"/>
      <c r="I181" s="21"/>
      <c r="J181" s="21"/>
      <c r="K181" s="21"/>
      <c r="L181" s="21"/>
      <c r="M181" s="21"/>
      <c r="N181" s="21"/>
      <c r="O181" s="21"/>
      <c r="P181" s="21">
        <f>SUM(P182:P184)</f>
        <v>5143.61</v>
      </c>
      <c r="Q181" s="21">
        <f>SUM(Q182:Q184)</f>
        <v>3195.06</v>
      </c>
      <c r="R181" s="21"/>
      <c r="S181" s="21"/>
      <c r="T181" s="21">
        <f t="shared" ref="T181:Y181" si="48">SUM(T182:T184)</f>
        <v>639.1</v>
      </c>
      <c r="U181" s="21">
        <f t="shared" si="48"/>
        <v>510</v>
      </c>
      <c r="V181" s="21">
        <f t="shared" si="48"/>
        <v>102</v>
      </c>
      <c r="W181" s="21">
        <f t="shared" si="48"/>
        <v>612</v>
      </c>
      <c r="X181" s="21">
        <f t="shared" si="48"/>
        <v>27.1</v>
      </c>
      <c r="Y181" s="21">
        <f t="shared" si="48"/>
        <v>27.1</v>
      </c>
      <c r="Z181" s="22"/>
    </row>
    <row r="182" s="1" customFormat="1" ht="58" customHeight="1" spans="1:26">
      <c r="A182" s="22">
        <v>156</v>
      </c>
      <c r="B182" s="18" t="s">
        <v>394</v>
      </c>
      <c r="C182" s="18" t="s">
        <v>395</v>
      </c>
      <c r="D182" s="18" t="s">
        <v>396</v>
      </c>
      <c r="E182" s="18" t="s">
        <v>397</v>
      </c>
      <c r="F182" s="18" t="s">
        <v>39</v>
      </c>
      <c r="G182" s="22"/>
      <c r="H182" s="22"/>
      <c r="I182" s="22"/>
      <c r="J182" s="22"/>
      <c r="K182" s="22"/>
      <c r="L182" s="22"/>
      <c r="M182" s="22"/>
      <c r="N182" s="22"/>
      <c r="O182" s="22"/>
      <c r="P182" s="22">
        <v>2459.27</v>
      </c>
      <c r="Q182" s="22">
        <v>1427.9</v>
      </c>
      <c r="R182" s="22">
        <v>58.06</v>
      </c>
      <c r="S182" s="22">
        <v>0.2</v>
      </c>
      <c r="T182" s="22">
        <v>285.6</v>
      </c>
      <c r="U182" s="22">
        <v>216</v>
      </c>
      <c r="V182" s="22">
        <v>69</v>
      </c>
      <c r="W182" s="22">
        <v>285</v>
      </c>
      <c r="X182" s="22">
        <f>T182-W182</f>
        <v>0.600000000000023</v>
      </c>
      <c r="Y182" s="22">
        <v>0.600000000000023</v>
      </c>
      <c r="Z182" s="57" t="s">
        <v>398</v>
      </c>
    </row>
    <row r="183" s="1" customFormat="1" ht="78" customHeight="1" spans="1:26">
      <c r="A183" s="22">
        <v>157</v>
      </c>
      <c r="B183" s="18" t="s">
        <v>394</v>
      </c>
      <c r="C183" s="18" t="s">
        <v>395</v>
      </c>
      <c r="D183" s="18" t="s">
        <v>399</v>
      </c>
      <c r="E183" s="18" t="s">
        <v>400</v>
      </c>
      <c r="F183" s="18" t="s">
        <v>39</v>
      </c>
      <c r="G183" s="22"/>
      <c r="H183" s="22"/>
      <c r="I183" s="22"/>
      <c r="J183" s="22"/>
      <c r="K183" s="22"/>
      <c r="L183" s="22"/>
      <c r="M183" s="22"/>
      <c r="N183" s="22"/>
      <c r="O183" s="22"/>
      <c r="P183" s="22">
        <v>935.5</v>
      </c>
      <c r="Q183" s="22">
        <v>523.42</v>
      </c>
      <c r="R183" s="22">
        <v>55.95</v>
      </c>
      <c r="S183" s="22">
        <v>0.2</v>
      </c>
      <c r="T183" s="22">
        <v>104.7</v>
      </c>
      <c r="U183" s="22">
        <v>102</v>
      </c>
      <c r="V183" s="22">
        <v>33</v>
      </c>
      <c r="W183" s="22">
        <v>135</v>
      </c>
      <c r="X183" s="22">
        <f>T183-W183</f>
        <v>-30.3</v>
      </c>
      <c r="Y183" s="22">
        <v>-30.3</v>
      </c>
      <c r="Z183" s="57" t="s">
        <v>401</v>
      </c>
    </row>
    <row r="184" s="1" customFormat="1" ht="30" customHeight="1" spans="1:26">
      <c r="A184" s="22">
        <v>158</v>
      </c>
      <c r="B184" s="18" t="s">
        <v>394</v>
      </c>
      <c r="C184" s="18" t="s">
        <v>395</v>
      </c>
      <c r="D184" s="18" t="s">
        <v>402</v>
      </c>
      <c r="E184" s="18" t="s">
        <v>403</v>
      </c>
      <c r="F184" s="18" t="s">
        <v>39</v>
      </c>
      <c r="G184" s="22"/>
      <c r="H184" s="22"/>
      <c r="I184" s="22"/>
      <c r="J184" s="22"/>
      <c r="K184" s="22"/>
      <c r="L184" s="22"/>
      <c r="M184" s="22"/>
      <c r="N184" s="22"/>
      <c r="O184" s="22"/>
      <c r="P184" s="22">
        <v>1748.84</v>
      </c>
      <c r="Q184" s="22">
        <v>1243.74</v>
      </c>
      <c r="R184" s="22">
        <v>71.11</v>
      </c>
      <c r="S184" s="22">
        <v>0.2</v>
      </c>
      <c r="T184" s="22">
        <v>248.8</v>
      </c>
      <c r="U184" s="22">
        <v>192</v>
      </c>
      <c r="V184" s="22">
        <v>0</v>
      </c>
      <c r="W184" s="22">
        <v>192</v>
      </c>
      <c r="X184" s="22">
        <f>T184-W184</f>
        <v>56.8</v>
      </c>
      <c r="Y184" s="22">
        <f>X184+O184</f>
        <v>56.8</v>
      </c>
      <c r="Z184" s="49" t="s">
        <v>45</v>
      </c>
    </row>
    <row r="185" s="1" customFormat="1" ht="39" customHeight="1" spans="1:26">
      <c r="A185" s="18"/>
      <c r="B185" s="19"/>
      <c r="C185" s="19"/>
      <c r="D185" s="19"/>
      <c r="E185" s="20" t="s">
        <v>404</v>
      </c>
      <c r="F185" s="19"/>
      <c r="G185" s="21">
        <f>G186+G195</f>
        <v>3051.51</v>
      </c>
      <c r="H185" s="21">
        <f>H186+H195</f>
        <v>1795.1</v>
      </c>
      <c r="I185" s="21"/>
      <c r="J185" s="21"/>
      <c r="K185" s="21">
        <f t="shared" ref="K185:Q185" si="49">K186+K195</f>
        <v>301.3</v>
      </c>
      <c r="L185" s="21">
        <f t="shared" si="49"/>
        <v>558.6</v>
      </c>
      <c r="M185" s="21">
        <f t="shared" si="49"/>
        <v>70</v>
      </c>
      <c r="N185" s="21">
        <f t="shared" si="49"/>
        <v>628.6</v>
      </c>
      <c r="O185" s="21">
        <f t="shared" si="49"/>
        <v>-327.3</v>
      </c>
      <c r="P185" s="21">
        <f t="shared" si="49"/>
        <v>3960.3</v>
      </c>
      <c r="Q185" s="21">
        <f t="shared" si="49"/>
        <v>2276.99</v>
      </c>
      <c r="R185" s="21"/>
      <c r="S185" s="21"/>
      <c r="T185" s="21">
        <f t="shared" ref="T185:Y185" si="50">T186+T195</f>
        <v>455.4</v>
      </c>
      <c r="U185" s="21">
        <f t="shared" si="50"/>
        <v>197</v>
      </c>
      <c r="V185" s="21">
        <f t="shared" si="50"/>
        <v>0</v>
      </c>
      <c r="W185" s="21">
        <f t="shared" si="50"/>
        <v>197</v>
      </c>
      <c r="X185" s="21">
        <f t="shared" si="50"/>
        <v>258.4</v>
      </c>
      <c r="Y185" s="21">
        <f t="shared" si="50"/>
        <v>-68.9</v>
      </c>
      <c r="Z185" s="18" t="s">
        <v>405</v>
      </c>
    </row>
    <row r="186" s="1" customFormat="1" ht="20" customHeight="1" spans="1:26">
      <c r="A186" s="18" t="s">
        <v>33</v>
      </c>
      <c r="B186" s="19"/>
      <c r="C186" s="19"/>
      <c r="D186" s="19"/>
      <c r="E186" s="20" t="s">
        <v>406</v>
      </c>
      <c r="F186" s="19"/>
      <c r="G186" s="21">
        <f>SUM(G187:G194)</f>
        <v>2919.88</v>
      </c>
      <c r="H186" s="21">
        <f>SUM(H187:H194)</f>
        <v>1737.78</v>
      </c>
      <c r="I186" s="56"/>
      <c r="J186" s="56"/>
      <c r="K186" s="21">
        <f t="shared" ref="K186:Q186" si="51">SUM(K187:K194)</f>
        <v>295.6</v>
      </c>
      <c r="L186" s="21">
        <f t="shared" si="51"/>
        <v>477.4</v>
      </c>
      <c r="M186" s="21">
        <f t="shared" si="51"/>
        <v>70</v>
      </c>
      <c r="N186" s="21">
        <f t="shared" si="51"/>
        <v>547.4</v>
      </c>
      <c r="O186" s="21">
        <f t="shared" si="51"/>
        <v>-251.8</v>
      </c>
      <c r="P186" s="21">
        <f t="shared" si="51"/>
        <v>3645.58</v>
      </c>
      <c r="Q186" s="21">
        <f t="shared" si="51"/>
        <v>2049.21</v>
      </c>
      <c r="R186" s="21"/>
      <c r="S186" s="20"/>
      <c r="T186" s="21">
        <f t="shared" ref="T186:Y186" si="52">SUM(T187:T194)</f>
        <v>409.8</v>
      </c>
      <c r="U186" s="21">
        <f t="shared" si="52"/>
        <v>192</v>
      </c>
      <c r="V186" s="21">
        <f t="shared" si="52"/>
        <v>0</v>
      </c>
      <c r="W186" s="21">
        <f t="shared" si="52"/>
        <v>192</v>
      </c>
      <c r="X186" s="21">
        <f t="shared" si="52"/>
        <v>217.8</v>
      </c>
      <c r="Y186" s="21">
        <f t="shared" si="52"/>
        <v>-34</v>
      </c>
      <c r="Z186" s="18"/>
    </row>
    <row r="187" s="1" customFormat="1" ht="30" customHeight="1" spans="1:26">
      <c r="A187" s="22">
        <v>159</v>
      </c>
      <c r="B187" s="18" t="s">
        <v>407</v>
      </c>
      <c r="C187" s="18" t="s">
        <v>408</v>
      </c>
      <c r="D187" s="18" t="s">
        <v>409</v>
      </c>
      <c r="E187" s="18" t="s">
        <v>410</v>
      </c>
      <c r="F187" s="18" t="s">
        <v>39</v>
      </c>
      <c r="G187" s="22">
        <v>0</v>
      </c>
      <c r="H187" s="54">
        <v>0</v>
      </c>
      <c r="I187" s="54">
        <v>0</v>
      </c>
      <c r="J187" s="54">
        <v>0</v>
      </c>
      <c r="K187" s="22">
        <v>0</v>
      </c>
      <c r="L187" s="22">
        <v>1.4</v>
      </c>
      <c r="M187" s="22">
        <v>0</v>
      </c>
      <c r="N187" s="22">
        <f t="shared" ref="N187:N194" si="53">L187+M187</f>
        <v>1.4</v>
      </c>
      <c r="O187" s="22">
        <f t="shared" ref="O187:O194" si="54">K187-N187</f>
        <v>-1.4</v>
      </c>
      <c r="P187" s="22">
        <v>0</v>
      </c>
      <c r="Q187" s="22">
        <v>0</v>
      </c>
      <c r="R187" s="22">
        <v>0</v>
      </c>
      <c r="S187" s="22">
        <v>0</v>
      </c>
      <c r="T187" s="22">
        <v>0</v>
      </c>
      <c r="U187" s="22" t="s">
        <v>411</v>
      </c>
      <c r="V187" s="22" t="s">
        <v>411</v>
      </c>
      <c r="W187" s="22"/>
      <c r="X187" s="22">
        <f t="shared" ref="X187:X194" si="55">T187-W187</f>
        <v>0</v>
      </c>
      <c r="Y187" s="22">
        <f t="shared" ref="Y187:Y194" si="56">X187+O187</f>
        <v>-1.4</v>
      </c>
      <c r="Z187" s="33" t="s">
        <v>40</v>
      </c>
    </row>
    <row r="188" s="1" customFormat="1" ht="30" customHeight="1" spans="1:26">
      <c r="A188" s="22">
        <v>160</v>
      </c>
      <c r="B188" s="18" t="s">
        <v>407</v>
      </c>
      <c r="C188" s="18" t="s">
        <v>408</v>
      </c>
      <c r="D188" s="18" t="s">
        <v>409</v>
      </c>
      <c r="E188" s="18" t="s">
        <v>410</v>
      </c>
      <c r="F188" s="22" t="s">
        <v>412</v>
      </c>
      <c r="G188" s="22" t="s">
        <v>411</v>
      </c>
      <c r="H188" s="54" t="s">
        <v>411</v>
      </c>
      <c r="I188" s="54" t="s">
        <v>411</v>
      </c>
      <c r="J188" s="18" t="s">
        <v>50</v>
      </c>
      <c r="K188" s="22">
        <v>0</v>
      </c>
      <c r="L188" s="22">
        <v>56</v>
      </c>
      <c r="M188" s="22">
        <v>0</v>
      </c>
      <c r="N188" s="22">
        <f t="shared" si="53"/>
        <v>56</v>
      </c>
      <c r="O188" s="22">
        <f t="shared" si="54"/>
        <v>-56</v>
      </c>
      <c r="P188" s="22">
        <v>0</v>
      </c>
      <c r="Q188" s="22">
        <v>0</v>
      </c>
      <c r="R188" s="22">
        <v>0</v>
      </c>
      <c r="S188" s="18" t="s">
        <v>411</v>
      </c>
      <c r="T188" s="22">
        <v>0</v>
      </c>
      <c r="U188" s="22" t="s">
        <v>411</v>
      </c>
      <c r="V188" s="22" t="s">
        <v>411</v>
      </c>
      <c r="W188" s="22"/>
      <c r="X188" s="22">
        <f t="shared" si="55"/>
        <v>0</v>
      </c>
      <c r="Y188" s="22">
        <f t="shared" si="56"/>
        <v>-56</v>
      </c>
      <c r="Z188" s="33"/>
    </row>
    <row r="189" s="1" customFormat="1" ht="56" customHeight="1" spans="1:26">
      <c r="A189" s="22">
        <v>161</v>
      </c>
      <c r="B189" s="18" t="s">
        <v>407</v>
      </c>
      <c r="C189" s="18" t="s">
        <v>408</v>
      </c>
      <c r="D189" s="18" t="s">
        <v>413</v>
      </c>
      <c r="E189" s="18" t="s">
        <v>414</v>
      </c>
      <c r="F189" s="18" t="s">
        <v>39</v>
      </c>
      <c r="G189" s="22">
        <v>2449.26</v>
      </c>
      <c r="H189" s="22">
        <v>1319.46</v>
      </c>
      <c r="I189" s="54">
        <v>54</v>
      </c>
      <c r="J189" s="54">
        <v>0.1</v>
      </c>
      <c r="K189" s="22">
        <v>131.9</v>
      </c>
      <c r="L189" s="22">
        <v>210</v>
      </c>
      <c r="M189" s="22">
        <v>70</v>
      </c>
      <c r="N189" s="22">
        <f t="shared" si="53"/>
        <v>280</v>
      </c>
      <c r="O189" s="22">
        <f t="shared" si="54"/>
        <v>-148.1</v>
      </c>
      <c r="P189" s="22">
        <v>3246.44</v>
      </c>
      <c r="Q189" s="22">
        <v>2049.21</v>
      </c>
      <c r="R189" s="22">
        <v>63.12</v>
      </c>
      <c r="S189" s="22">
        <v>0.2</v>
      </c>
      <c r="T189" s="22">
        <v>409.8</v>
      </c>
      <c r="U189" s="22">
        <v>144</v>
      </c>
      <c r="V189" s="22">
        <v>0</v>
      </c>
      <c r="W189" s="22">
        <v>144</v>
      </c>
      <c r="X189" s="22">
        <f t="shared" si="55"/>
        <v>265.8</v>
      </c>
      <c r="Y189" s="22">
        <f t="shared" si="56"/>
        <v>117.7</v>
      </c>
      <c r="Z189" s="33" t="s">
        <v>415</v>
      </c>
    </row>
    <row r="190" s="1" customFormat="1" ht="30" customHeight="1" spans="1:26">
      <c r="A190" s="22">
        <v>162</v>
      </c>
      <c r="B190" s="18" t="s">
        <v>407</v>
      </c>
      <c r="C190" s="18" t="s">
        <v>408</v>
      </c>
      <c r="D190" s="18" t="s">
        <v>416</v>
      </c>
      <c r="E190" s="18" t="s">
        <v>417</v>
      </c>
      <c r="F190" s="18" t="s">
        <v>39</v>
      </c>
      <c r="G190" s="22">
        <v>470.62</v>
      </c>
      <c r="H190" s="22">
        <v>418.32</v>
      </c>
      <c r="I190" s="54">
        <v>89</v>
      </c>
      <c r="J190" s="54">
        <v>0.2</v>
      </c>
      <c r="K190" s="22">
        <v>83.7</v>
      </c>
      <c r="L190" s="22">
        <v>21</v>
      </c>
      <c r="M190" s="22">
        <v>0</v>
      </c>
      <c r="N190" s="22">
        <f t="shared" si="53"/>
        <v>21</v>
      </c>
      <c r="O190" s="22">
        <f t="shared" si="54"/>
        <v>62.7</v>
      </c>
      <c r="P190" s="22">
        <v>399.14</v>
      </c>
      <c r="Q190" s="22">
        <v>0</v>
      </c>
      <c r="R190" s="22">
        <v>0</v>
      </c>
      <c r="S190" s="22">
        <v>0</v>
      </c>
      <c r="T190" s="22">
        <v>0</v>
      </c>
      <c r="U190" s="22">
        <v>48</v>
      </c>
      <c r="V190" s="22">
        <v>0</v>
      </c>
      <c r="W190" s="22">
        <v>48</v>
      </c>
      <c r="X190" s="22">
        <f t="shared" si="55"/>
        <v>-48</v>
      </c>
      <c r="Y190" s="22">
        <f t="shared" si="56"/>
        <v>14.7</v>
      </c>
      <c r="Z190" s="33" t="s">
        <v>418</v>
      </c>
    </row>
    <row r="191" s="1" customFormat="1" ht="30" customHeight="1" spans="1:26">
      <c r="A191" s="22">
        <v>163</v>
      </c>
      <c r="B191" s="18" t="s">
        <v>407</v>
      </c>
      <c r="C191" s="18" t="s">
        <v>408</v>
      </c>
      <c r="D191" s="18" t="s">
        <v>416</v>
      </c>
      <c r="E191" s="18" t="s">
        <v>417</v>
      </c>
      <c r="F191" s="22" t="s">
        <v>412</v>
      </c>
      <c r="G191" s="22" t="s">
        <v>411</v>
      </c>
      <c r="H191" s="54" t="s">
        <v>411</v>
      </c>
      <c r="I191" s="54" t="s">
        <v>411</v>
      </c>
      <c r="J191" s="18" t="s">
        <v>50</v>
      </c>
      <c r="K191" s="22">
        <v>80</v>
      </c>
      <c r="L191" s="22">
        <v>56</v>
      </c>
      <c r="M191" s="22">
        <v>0</v>
      </c>
      <c r="N191" s="22">
        <f t="shared" si="53"/>
        <v>56</v>
      </c>
      <c r="O191" s="22">
        <f t="shared" si="54"/>
        <v>24</v>
      </c>
      <c r="P191" s="22">
        <v>0</v>
      </c>
      <c r="Q191" s="22">
        <v>0</v>
      </c>
      <c r="R191" s="22">
        <v>0</v>
      </c>
      <c r="S191" s="18" t="s">
        <v>411</v>
      </c>
      <c r="T191" s="22">
        <v>0</v>
      </c>
      <c r="U191" s="22" t="s">
        <v>411</v>
      </c>
      <c r="V191" s="22" t="s">
        <v>411</v>
      </c>
      <c r="W191" s="22"/>
      <c r="X191" s="22">
        <f t="shared" si="55"/>
        <v>0</v>
      </c>
      <c r="Y191" s="22">
        <f t="shared" si="56"/>
        <v>24</v>
      </c>
      <c r="Z191" s="33"/>
    </row>
    <row r="192" s="1" customFormat="1" ht="30" customHeight="1" spans="1:26">
      <c r="A192" s="22">
        <v>164</v>
      </c>
      <c r="B192" s="18" t="s">
        <v>407</v>
      </c>
      <c r="C192" s="18" t="s">
        <v>408</v>
      </c>
      <c r="D192" s="18" t="s">
        <v>419</v>
      </c>
      <c r="E192" s="18" t="s">
        <v>420</v>
      </c>
      <c r="F192" s="18" t="s">
        <v>39</v>
      </c>
      <c r="G192" s="22">
        <v>0</v>
      </c>
      <c r="H192" s="54">
        <v>0</v>
      </c>
      <c r="I192" s="54">
        <v>0</v>
      </c>
      <c r="J192" s="54">
        <v>0</v>
      </c>
      <c r="K192" s="22">
        <v>0</v>
      </c>
      <c r="L192" s="22">
        <v>7</v>
      </c>
      <c r="M192" s="22">
        <v>0</v>
      </c>
      <c r="N192" s="22">
        <f t="shared" si="53"/>
        <v>7</v>
      </c>
      <c r="O192" s="22">
        <f t="shared" si="54"/>
        <v>-7</v>
      </c>
      <c r="P192" s="22">
        <v>0</v>
      </c>
      <c r="Q192" s="22">
        <v>0</v>
      </c>
      <c r="R192" s="22">
        <v>0</v>
      </c>
      <c r="S192" s="22">
        <v>0</v>
      </c>
      <c r="T192" s="22">
        <v>0</v>
      </c>
      <c r="U192" s="22" t="s">
        <v>411</v>
      </c>
      <c r="V192" s="22" t="s">
        <v>411</v>
      </c>
      <c r="W192" s="22"/>
      <c r="X192" s="22">
        <f t="shared" si="55"/>
        <v>0</v>
      </c>
      <c r="Y192" s="22">
        <f t="shared" si="56"/>
        <v>-7</v>
      </c>
      <c r="Z192" s="33" t="s">
        <v>40</v>
      </c>
    </row>
    <row r="193" s="1" customFormat="1" ht="30" customHeight="1" spans="1:26">
      <c r="A193" s="22">
        <v>165</v>
      </c>
      <c r="B193" s="18" t="s">
        <v>407</v>
      </c>
      <c r="C193" s="18" t="s">
        <v>408</v>
      </c>
      <c r="D193" s="18" t="s">
        <v>416</v>
      </c>
      <c r="E193" s="18" t="s">
        <v>421</v>
      </c>
      <c r="F193" s="18" t="s">
        <v>39</v>
      </c>
      <c r="G193" s="22">
        <v>0</v>
      </c>
      <c r="H193" s="54">
        <v>0</v>
      </c>
      <c r="I193" s="54">
        <v>0</v>
      </c>
      <c r="J193" s="54">
        <v>0</v>
      </c>
      <c r="K193" s="22">
        <v>0</v>
      </c>
      <c r="L193" s="22">
        <v>70</v>
      </c>
      <c r="M193" s="22">
        <v>0</v>
      </c>
      <c r="N193" s="22">
        <f t="shared" si="53"/>
        <v>70</v>
      </c>
      <c r="O193" s="22">
        <f t="shared" si="54"/>
        <v>-70</v>
      </c>
      <c r="P193" s="22">
        <v>0</v>
      </c>
      <c r="Q193" s="22">
        <v>0</v>
      </c>
      <c r="R193" s="22">
        <v>0</v>
      </c>
      <c r="S193" s="22">
        <v>0</v>
      </c>
      <c r="T193" s="22">
        <v>0</v>
      </c>
      <c r="U193" s="22" t="s">
        <v>411</v>
      </c>
      <c r="V193" s="22" t="s">
        <v>411</v>
      </c>
      <c r="W193" s="22"/>
      <c r="X193" s="22">
        <f t="shared" si="55"/>
        <v>0</v>
      </c>
      <c r="Y193" s="22">
        <f t="shared" si="56"/>
        <v>-70</v>
      </c>
      <c r="Z193" s="33" t="s">
        <v>40</v>
      </c>
    </row>
    <row r="194" s="1" customFormat="1" ht="30" customHeight="1" spans="1:26">
      <c r="A194" s="22">
        <v>166</v>
      </c>
      <c r="B194" s="18" t="s">
        <v>407</v>
      </c>
      <c r="C194" s="18" t="s">
        <v>408</v>
      </c>
      <c r="D194" s="18" t="s">
        <v>416</v>
      </c>
      <c r="E194" s="18" t="s">
        <v>421</v>
      </c>
      <c r="F194" s="22" t="s">
        <v>412</v>
      </c>
      <c r="G194" s="22" t="s">
        <v>411</v>
      </c>
      <c r="H194" s="54" t="s">
        <v>411</v>
      </c>
      <c r="I194" s="54" t="s">
        <v>411</v>
      </c>
      <c r="J194" s="18" t="s">
        <v>50</v>
      </c>
      <c r="K194" s="22">
        <v>0</v>
      </c>
      <c r="L194" s="22">
        <v>56</v>
      </c>
      <c r="M194" s="22">
        <v>0</v>
      </c>
      <c r="N194" s="22">
        <f t="shared" si="53"/>
        <v>56</v>
      </c>
      <c r="O194" s="22">
        <f t="shared" si="54"/>
        <v>-56</v>
      </c>
      <c r="P194" s="22">
        <v>0</v>
      </c>
      <c r="Q194" s="22">
        <v>0</v>
      </c>
      <c r="R194" s="22">
        <v>0</v>
      </c>
      <c r="S194" s="18" t="s">
        <v>411</v>
      </c>
      <c r="T194" s="22">
        <v>0</v>
      </c>
      <c r="U194" s="22" t="s">
        <v>411</v>
      </c>
      <c r="V194" s="22" t="s">
        <v>411</v>
      </c>
      <c r="W194" s="22"/>
      <c r="X194" s="22">
        <f t="shared" si="55"/>
        <v>0</v>
      </c>
      <c r="Y194" s="22">
        <f t="shared" si="56"/>
        <v>-56</v>
      </c>
      <c r="Z194" s="33"/>
    </row>
    <row r="195" s="3" customFormat="1" ht="30" customHeight="1" spans="1:26">
      <c r="A195" s="18" t="s">
        <v>58</v>
      </c>
      <c r="B195" s="20"/>
      <c r="C195" s="20"/>
      <c r="D195" s="20"/>
      <c r="E195" s="20" t="s">
        <v>422</v>
      </c>
      <c r="F195" s="21"/>
      <c r="G195" s="21">
        <f t="shared" ref="G195:Q195" si="57">SUM(G196:G198)</f>
        <v>131.63</v>
      </c>
      <c r="H195" s="21">
        <f t="shared" si="57"/>
        <v>57.32</v>
      </c>
      <c r="I195" s="21"/>
      <c r="J195" s="21"/>
      <c r="K195" s="21">
        <f t="shared" si="57"/>
        <v>5.7</v>
      </c>
      <c r="L195" s="21">
        <f t="shared" si="57"/>
        <v>81.2</v>
      </c>
      <c r="M195" s="21">
        <f t="shared" si="57"/>
        <v>0</v>
      </c>
      <c r="N195" s="21">
        <f t="shared" si="57"/>
        <v>81.2</v>
      </c>
      <c r="O195" s="21">
        <f t="shared" si="57"/>
        <v>-75.5</v>
      </c>
      <c r="P195" s="21">
        <f t="shared" si="57"/>
        <v>314.72</v>
      </c>
      <c r="Q195" s="21">
        <f t="shared" si="57"/>
        <v>227.78</v>
      </c>
      <c r="R195" s="21"/>
      <c r="S195" s="21"/>
      <c r="T195" s="21">
        <f t="shared" ref="T195:Y195" si="58">SUM(T196:T198)</f>
        <v>45.6</v>
      </c>
      <c r="U195" s="21">
        <f t="shared" si="58"/>
        <v>5</v>
      </c>
      <c r="V195" s="21">
        <f t="shared" si="58"/>
        <v>0</v>
      </c>
      <c r="W195" s="21">
        <f t="shared" si="58"/>
        <v>5</v>
      </c>
      <c r="X195" s="21">
        <f t="shared" si="58"/>
        <v>40.6</v>
      </c>
      <c r="Y195" s="21">
        <f t="shared" si="58"/>
        <v>-34.9</v>
      </c>
      <c r="Z195" s="34"/>
    </row>
    <row r="196" s="1" customFormat="1" ht="153" customHeight="1" spans="1:26">
      <c r="A196" s="22">
        <v>167</v>
      </c>
      <c r="B196" s="18" t="s">
        <v>407</v>
      </c>
      <c r="C196" s="18" t="s">
        <v>423</v>
      </c>
      <c r="D196" s="18" t="s">
        <v>131</v>
      </c>
      <c r="E196" s="18" t="s">
        <v>424</v>
      </c>
      <c r="F196" s="18" t="s">
        <v>39</v>
      </c>
      <c r="G196" s="22">
        <v>131.63</v>
      </c>
      <c r="H196" s="22">
        <v>57.32</v>
      </c>
      <c r="I196" s="54">
        <v>44</v>
      </c>
      <c r="J196" s="54">
        <v>0.1</v>
      </c>
      <c r="K196" s="22">
        <v>5.7</v>
      </c>
      <c r="L196" s="22">
        <v>25.2</v>
      </c>
      <c r="M196" s="22">
        <v>0</v>
      </c>
      <c r="N196" s="22">
        <f>L196+M196</f>
        <v>25.2</v>
      </c>
      <c r="O196" s="22">
        <f>K196-N196</f>
        <v>-19.5</v>
      </c>
      <c r="P196" s="22">
        <v>314.72</v>
      </c>
      <c r="Q196" s="22">
        <v>227.78</v>
      </c>
      <c r="R196" s="22">
        <v>72.37</v>
      </c>
      <c r="S196" s="22">
        <v>0.2</v>
      </c>
      <c r="T196" s="22">
        <v>45.6</v>
      </c>
      <c r="U196" s="22">
        <v>3</v>
      </c>
      <c r="V196" s="22">
        <v>0</v>
      </c>
      <c r="W196" s="22">
        <v>3</v>
      </c>
      <c r="X196" s="22">
        <f t="shared" ref="X196:X198" si="59">T196-W196</f>
        <v>42.6</v>
      </c>
      <c r="Y196" s="22">
        <f>X196+O196</f>
        <v>23.1</v>
      </c>
      <c r="Z196" s="33" t="s">
        <v>425</v>
      </c>
    </row>
    <row r="197" s="1" customFormat="1" ht="30" customHeight="1" spans="1:26">
      <c r="A197" s="22">
        <v>168</v>
      </c>
      <c r="B197" s="18" t="s">
        <v>407</v>
      </c>
      <c r="C197" s="18" t="s">
        <v>423</v>
      </c>
      <c r="D197" s="18" t="s">
        <v>426</v>
      </c>
      <c r="E197" s="18" t="s">
        <v>427</v>
      </c>
      <c r="F197" s="18" t="s">
        <v>39</v>
      </c>
      <c r="G197" s="22" t="s">
        <v>411</v>
      </c>
      <c r="H197" s="54" t="s">
        <v>411</v>
      </c>
      <c r="I197" s="54" t="s">
        <v>411</v>
      </c>
      <c r="J197" s="54" t="s">
        <v>411</v>
      </c>
      <c r="K197" s="22" t="s">
        <v>411</v>
      </c>
      <c r="L197" s="22" t="s">
        <v>411</v>
      </c>
      <c r="M197" s="22" t="s">
        <v>411</v>
      </c>
      <c r="N197" s="22" t="s">
        <v>411</v>
      </c>
      <c r="O197" s="22" t="s">
        <v>411</v>
      </c>
      <c r="P197" s="22">
        <v>0</v>
      </c>
      <c r="Q197" s="22">
        <v>0</v>
      </c>
      <c r="R197" s="22">
        <v>0</v>
      </c>
      <c r="S197" s="22">
        <v>0</v>
      </c>
      <c r="T197" s="22">
        <v>0</v>
      </c>
      <c r="U197" s="22">
        <v>2</v>
      </c>
      <c r="V197" s="22">
        <v>0</v>
      </c>
      <c r="W197" s="22">
        <v>2</v>
      </c>
      <c r="X197" s="22">
        <f t="shared" si="59"/>
        <v>-2</v>
      </c>
      <c r="Y197" s="22">
        <f>X197</f>
        <v>-2</v>
      </c>
      <c r="Z197" s="33" t="s">
        <v>40</v>
      </c>
    </row>
    <row r="198" s="1" customFormat="1" ht="30" customHeight="1" spans="1:26">
      <c r="A198" s="22">
        <v>169</v>
      </c>
      <c r="B198" s="18" t="s">
        <v>407</v>
      </c>
      <c r="C198" s="18" t="s">
        <v>423</v>
      </c>
      <c r="D198" s="18" t="s">
        <v>428</v>
      </c>
      <c r="E198" s="18" t="s">
        <v>429</v>
      </c>
      <c r="F198" s="22" t="s">
        <v>412</v>
      </c>
      <c r="G198" s="22" t="s">
        <v>411</v>
      </c>
      <c r="H198" s="54" t="s">
        <v>411</v>
      </c>
      <c r="I198" s="54" t="s">
        <v>411</v>
      </c>
      <c r="J198" s="18" t="s">
        <v>50</v>
      </c>
      <c r="K198" s="54">
        <v>0</v>
      </c>
      <c r="L198" s="22">
        <v>56</v>
      </c>
      <c r="M198" s="22">
        <v>0</v>
      </c>
      <c r="N198" s="22">
        <f>L198+M198</f>
        <v>56</v>
      </c>
      <c r="O198" s="22">
        <f>K198-N198</f>
        <v>-56</v>
      </c>
      <c r="P198" s="22">
        <v>0</v>
      </c>
      <c r="Q198" s="22">
        <v>0</v>
      </c>
      <c r="R198" s="22">
        <v>0</v>
      </c>
      <c r="S198" s="18" t="s">
        <v>411</v>
      </c>
      <c r="T198" s="22">
        <v>0</v>
      </c>
      <c r="U198" s="22" t="s">
        <v>411</v>
      </c>
      <c r="V198" s="22" t="s">
        <v>411</v>
      </c>
      <c r="W198" s="22"/>
      <c r="X198" s="22">
        <f t="shared" si="59"/>
        <v>0</v>
      </c>
      <c r="Y198" s="22">
        <f>X198+O198</f>
        <v>-56</v>
      </c>
      <c r="Z198" s="33"/>
    </row>
  </sheetData>
  <autoFilter ref="A5:Z198">
    <extLst/>
  </autoFilter>
  <mergeCells count="11">
    <mergeCell ref="A1:B1"/>
    <mergeCell ref="A2:Z2"/>
    <mergeCell ref="G4:O4"/>
    <mergeCell ref="P4:X4"/>
    <mergeCell ref="A4:A5"/>
    <mergeCell ref="B4:B5"/>
    <mergeCell ref="C4:C5"/>
    <mergeCell ref="D4:D5"/>
    <mergeCell ref="E4:E5"/>
    <mergeCell ref="F4:F5"/>
    <mergeCell ref="Y4:Y5"/>
  </mergeCells>
  <pageMargins left="0.700694444444445" right="0.700694444444445" top="0.751388888888889" bottom="0.751388888888889" header="0.298611111111111" footer="0.298611111111111"/>
  <pageSetup paperSize="8"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1煤层气 (-新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2017-12-12T03:31:00Z</dcterms:created>
  <cp:lastPrinted>2017-12-18T08:14:00Z</cp:lastPrinted>
  <dcterms:modified xsi:type="dcterms:W3CDTF">2023-11-27T09:22:16Z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4BDB0FCD56934C15B55A21443E9340E8_13</vt:lpwstr>
  </property>
</Properties>
</file>