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5" r:id="rId1"/>
  </sheets>
  <definedNames>
    <definedName name="_xlnm._FilterDatabase" localSheetId="0" hidden="1">公示!$A$3:$P$197</definedName>
  </definedNames>
  <calcPr calcId="144525"/>
</workbook>
</file>

<file path=xl/sharedStrings.xml><?xml version="1.0" encoding="utf-8"?>
<sst xmlns="http://schemas.openxmlformats.org/spreadsheetml/2006/main" count="663" uniqueCount="241">
  <si>
    <t>附件</t>
  </si>
  <si>
    <t>2024年贵州省中央煤层气（煤矿瓦斯）抽采利用奖补预拨资金预算表</t>
  </si>
  <si>
    <t>序号</t>
  </si>
  <si>
    <t>所在市</t>
  </si>
  <si>
    <t>所在县</t>
  </si>
  <si>
    <t>企业名称</t>
  </si>
  <si>
    <t>2024年预计利用量（万立方米）</t>
  </si>
  <si>
    <t>拟分配资金（万元）</t>
  </si>
  <si>
    <t>备注</t>
  </si>
  <si>
    <t>贵州省总计</t>
  </si>
  <si>
    <t>一、六盘水市合计</t>
  </si>
  <si>
    <t>（一）</t>
  </si>
  <si>
    <t>盘州市小计</t>
  </si>
  <si>
    <t>六盘水市</t>
  </si>
  <si>
    <t>盘州市</t>
  </si>
  <si>
    <t>贵州紫森源集团投资有限公司盘州市仲恒煤矿</t>
  </si>
  <si>
    <t>贵州紫森源集团投资有限公司盘州市蟒源煤矿</t>
  </si>
  <si>
    <t>盘州市煤炭开发总公司盘州市柏果镇麦地煤矿</t>
  </si>
  <si>
    <t>2022年度实际利用量为0，本次不预拨资金，待复核验收后据实清算</t>
  </si>
  <si>
    <t>盘州市煤炭开发总公司盘县老沙田煤矿</t>
  </si>
  <si>
    <t>贵州松河西井煤业有限责任公司（松河西井）</t>
  </si>
  <si>
    <t>盘州市煤炭开发总公司盘州市大山镇小河边煤矿</t>
  </si>
  <si>
    <t>盘州市煤炭开发总公司金佳矿河边井区</t>
  </si>
  <si>
    <t>贵州久泰邦达能源开发有限公司盘县红果镇苞谷山煤矿</t>
  </si>
  <si>
    <t>根据往年度实际利用量减少预拨资金，待复核验收后据实清算</t>
  </si>
  <si>
    <t>贵州久泰邦达能源开发有限公司盘县羊场谢家河沟煤矿</t>
  </si>
  <si>
    <t>贵州久泰邦达能源开发有限公司盘县红果镇红果煤矿</t>
  </si>
  <si>
    <t>贵州邦达能源开发有限公司盘县板桥镇东李煤矿</t>
  </si>
  <si>
    <t>贵州邦达能源开发有限公司盘县淤泥乡昌兴煤矿</t>
  </si>
  <si>
    <t>贵州中纸投资有限公司盘县红果镇中纸厂煤矿</t>
  </si>
  <si>
    <t>贵州中纸投资有限公司打牛厂煤矿</t>
  </si>
  <si>
    <t>六盘水恒鼎实业有限公司盘县淤泥乡大河煤矿</t>
  </si>
  <si>
    <t>六盘水恒鼎实业有限公司盘县柏果镇兴达煤矿</t>
  </si>
  <si>
    <t>贵州省恒鼎有限公司盘县双凤镇祥兴煤矿</t>
  </si>
  <si>
    <t>六盘水恒鼎实业有限公司盘县羊场乡羊场煤矿</t>
  </si>
  <si>
    <t>六盘水恒鼎实业有限公司盘县淤泥乡金河煤矿</t>
  </si>
  <si>
    <t>贵州湾田煤业集团有限公司湾田煤矿</t>
  </si>
  <si>
    <t>贵州松河东一井煤业有限责任公司（松河东一井）</t>
  </si>
  <si>
    <t>贵州盘江精煤股份有限公司火烧铺煤矿</t>
  </si>
  <si>
    <t>贵州盘江精煤股份有限公司金佳煤矿</t>
  </si>
  <si>
    <t>贵州盘江精煤股份有限公司山脚树煤矿</t>
  </si>
  <si>
    <t>因发生重大事故，本次不预拨资金，待复核验收后据实清算。</t>
  </si>
  <si>
    <t>贵州盘江精煤股份有限公司月亮田煤矿</t>
  </si>
  <si>
    <t>贵州盘江精煤股份有限公司土城煤矿</t>
  </si>
  <si>
    <t>贵州盘江精煤股份有限公司松河煤矿</t>
  </si>
  <si>
    <t>贵州盘江精煤股份有限公司响水煤矿</t>
  </si>
  <si>
    <t>贵州盘江精煤股份有限公司马依西一井</t>
  </si>
  <si>
    <t>贵州德佳投资有限公司盘县柏果镇红旗煤矿</t>
  </si>
  <si>
    <t>贵州盘江煤层气开发利用有限责任公司</t>
  </si>
  <si>
    <t>（二）</t>
  </si>
  <si>
    <t>六枝特区小计</t>
  </si>
  <si>
    <t>六枝特区</t>
  </si>
  <si>
    <t>六枝特区新松煤业有限公司（六家坝煤矿）</t>
  </si>
  <si>
    <t>贵州飞尚能源有限公司六枝特区兴旺煤矿</t>
  </si>
  <si>
    <t>贵州路鑫喜义工矿股份有限公司宏顺发煤矿</t>
  </si>
  <si>
    <t>贵州贵能聚鑫煤业有限公司（聚鑫煤矿）</t>
  </si>
  <si>
    <t>贵州美升能源集团有限公司竹林煤矿</t>
  </si>
  <si>
    <t>六枝特区湘顺煤业有限责任公司中渝煤矿</t>
  </si>
  <si>
    <t>补报项目，2022年度实际利用量为0，本次不预拨资金，待复核验收后据实清算</t>
  </si>
  <si>
    <t>六枝特区煤层气投资开发有限公司（六枝特区瓦斯综合治理勘探工程项目）</t>
  </si>
  <si>
    <t>（三）</t>
  </si>
  <si>
    <t>钟山区小计</t>
  </si>
  <si>
    <t>钟山区</t>
  </si>
  <si>
    <t>贵州水城矿业股份有限公司大湾煤矿</t>
  </si>
  <si>
    <t>贵州水城矿业股份有限公司汪家寨煤矿</t>
  </si>
  <si>
    <t>贵州水城矿业股份有限公司大河边煤矿</t>
  </si>
  <si>
    <t>贵州水城矿业股份有限公司那罗寨煤矿</t>
  </si>
  <si>
    <t>六盘水能源投资开发有限公司（钟山区瓦斯综合治理勘探工程项目）</t>
  </si>
  <si>
    <t>（四）</t>
  </si>
  <si>
    <t>水城区小计</t>
  </si>
  <si>
    <t>水城区</t>
  </si>
  <si>
    <t>贵州水城阿戛乡阿戛煤业有限公司（阿戛煤矿）</t>
  </si>
  <si>
    <t>贵州久益矿业有限公司保兴煤矿</t>
  </si>
  <si>
    <t>贵州水城矿业股份有限公司格目底东井煤矿</t>
  </si>
  <si>
    <t>贵州发耳煤业有限公司发耳煤矿</t>
  </si>
  <si>
    <t>贵州贵能投资股份有限公司都格河边煤矿</t>
  </si>
  <si>
    <t>六盘水化乐煤业有限公司（化乐煤矿）</t>
  </si>
  <si>
    <t>贵州水城矿业股份有限公司老鹰山煤矿</t>
  </si>
  <si>
    <t>六盘水天元矿业有限公司凉水沟煤矿</t>
  </si>
  <si>
    <t>贵州天伦矿业投资控股有限公司吉源煤矿</t>
  </si>
  <si>
    <t>贵州水城矿业股份有限公司米箩煤矿</t>
  </si>
  <si>
    <t>贵州贵能投资股份有限公司攀枝花煤矿</t>
  </si>
  <si>
    <t>贵州邦达能源开发有限公司老地沟煤矿</t>
  </si>
  <si>
    <t>贵州德佳投资有限公司志鸿煤矿</t>
  </si>
  <si>
    <t>贵州水城矿业股份有限公司玉舍中（井）煤矿</t>
  </si>
  <si>
    <t>贵州贵能投资股份有限公司腾庆煤矿</t>
  </si>
  <si>
    <t>江煤贵州矿业集团有限责任公司水城县小牛煤矿</t>
  </si>
  <si>
    <t>六盘水煤层气投资开发有限公司（化乐）</t>
  </si>
  <si>
    <t>二、毕节市合计</t>
  </si>
  <si>
    <t>黔西市小计</t>
  </si>
  <si>
    <t>毕节市</t>
  </si>
  <si>
    <t>黔西市</t>
  </si>
  <si>
    <t>贵州世纪资源勘查开发有限责任公司雷公山煤矿</t>
  </si>
  <si>
    <t>永贵能源开发有限责任公司新田煤矿</t>
  </si>
  <si>
    <t>贵州黔西能源开发有限公司青龙煤矿</t>
  </si>
  <si>
    <t>贵州东银同诚能源有限公司石桥煤矿</t>
  </si>
  <si>
    <t>永贵能源开发有限责任公司高山煤矿</t>
  </si>
  <si>
    <t>黔西市耳海矿业有限公司（耳海煤矿）</t>
  </si>
  <si>
    <t>七星关小计</t>
  </si>
  <si>
    <t>七星关区</t>
  </si>
  <si>
    <t>贵州兴伟兴能源投资有限公司兴达煤矿</t>
  </si>
  <si>
    <t>毕节金海湖新区迎峰煤业有限公司（迎峰煤矿）</t>
  </si>
  <si>
    <t>金沙县小计</t>
  </si>
  <si>
    <t>金沙县</t>
  </si>
  <si>
    <t>贵州大西南矿业有限公司金沙县新化乡国照腾龙煤矿</t>
  </si>
  <si>
    <t>贵州天健矿业集团股份有限公司金沙县源村乡田湾煤矿</t>
  </si>
  <si>
    <t>贵州闽安煤业有限责任公司金沙县安洛乡闽安煤矿</t>
  </si>
  <si>
    <t>贵州天健矿业集团股份有限公司金沙县源村乡回归煤矿</t>
  </si>
  <si>
    <t>贵州万胜恒通矿业有限责任公司金沙县大田乡云海煤矿</t>
  </si>
  <si>
    <t>贵州枫香林矿业有限公司金沙县安洛乡枫香林煤矿</t>
  </si>
  <si>
    <t>贵州钰祥矿业集团投资有限公司金沙县沙土镇盛安煤矿</t>
  </si>
  <si>
    <t>贵州钰祥矿业集团投资有限公司金沙县安洛乡兴安煤矿</t>
  </si>
  <si>
    <t>贵州林东煤业发展有限责任公司龙凤煤矿</t>
  </si>
  <si>
    <t>贵州省朗月天合矿业有限公司金沙县新化乡龙宫煤矿二号井</t>
  </si>
  <si>
    <t>金沙县吉盛煤业有限公司（吉盛煤矿）</t>
  </si>
  <si>
    <t>贵州金沙金泰煤矿有限公司金沙县长坝乡金泰煤矿</t>
  </si>
  <si>
    <t>贵州天健矿业集团股份有限公司金沙县沙土镇熊家湾煤矿</t>
  </si>
  <si>
    <t>贵州东风矿业有限公司（东风煤矿）</t>
  </si>
  <si>
    <t>贵州大西南矿业有限公司金沙县新化乡贵源煤矿</t>
  </si>
  <si>
    <t>贵州金沙龙凤煤业有限公司（龙凤煤矿）</t>
  </si>
  <si>
    <t>贵州天健矿业集团股份有限公司金沙县新化乡新化煤矿一号井</t>
  </si>
  <si>
    <t>贵州省朗月天合矿业有限公司金沙县新化乡龙宫煤矿一号井</t>
  </si>
  <si>
    <t>贵州林华矿业有限公司（林华煤矿）</t>
  </si>
  <si>
    <t>贵州黎明能源集团有限公司金沙县新化乡鸡爬坎煤矿</t>
  </si>
  <si>
    <t>金沙县白坪矿业有限公司（白坪煤矿）</t>
  </si>
  <si>
    <t>贵州金沙新化矿业有限公司新化煤矿五号井</t>
  </si>
  <si>
    <t>贵州浩润矿业有限公司金鸡煤矿</t>
  </si>
  <si>
    <t>贵州飞尚能源有限公司大运煤矿</t>
  </si>
  <si>
    <t>贵州吉顺矿业有限公司金沙县禹谟镇大沟煤矿</t>
  </si>
  <si>
    <t>大方县小计</t>
  </si>
  <si>
    <t>大方县</t>
  </si>
  <si>
    <t>贵州瑞翔煤业有限公司大方县凤山乡凤山煤矿</t>
  </si>
  <si>
    <t>贵州众一金彩黔矿业有限公司大营煤矿</t>
  </si>
  <si>
    <t>贵州大方煤业有限公司小屯煤矿</t>
  </si>
  <si>
    <t>贵州吉顺矿业有限公司大方县凤山乡金岩煤矿</t>
  </si>
  <si>
    <t>贵州大西南矿业有限公司大方县安乐乡安益煤矿</t>
  </si>
  <si>
    <t>贵州吉顺矿业有限公司大方县高店乡营兴煤矿</t>
  </si>
  <si>
    <t>山东能源集团贵州矿业有限公司绿塘煤矿</t>
  </si>
  <si>
    <t>（五）</t>
  </si>
  <si>
    <t>织金县小计</t>
  </si>
  <si>
    <t>织金县</t>
  </si>
  <si>
    <t>贵州鲁中矿业有限责任织金县化起镇江西煤矿</t>
  </si>
  <si>
    <t>贵州鲁中矿业有限责任织金县龙场镇贵平煤矿</t>
  </si>
  <si>
    <t>贵州鲁中矿业有限责任织金县牛场镇实兴煤矿</t>
  </si>
  <si>
    <t>贵州织金三甲矿业有限公司（三甲煤矿）</t>
  </si>
  <si>
    <t>贵州毕节市织金兴康煤业有限公司织金县城关镇兴发煤矿</t>
  </si>
  <si>
    <t>贵州省毕节市织金县安桂良煤业有限责任公司（安桂良煤矿）</t>
  </si>
  <si>
    <t>贵州省毕节市织金县秀华煤业有限责任公司（秀华煤矿）</t>
  </si>
  <si>
    <t>贵州众一金彩黔矿业有限公司岩脚煤矿</t>
  </si>
  <si>
    <t>贵州众一金彩黔矿业有限公司岩脚煤矿二采区（原兴隆煤矿）</t>
  </si>
  <si>
    <t>贵州众一金彩黔矿业有限公司大雁煤矿</t>
  </si>
  <si>
    <t>贵州众一金彩黔矿业有限公司苍海煤矿</t>
  </si>
  <si>
    <t>贵州众一金彩黔矿业有限公司志成煤矿</t>
  </si>
  <si>
    <t>贵州丰采能源开发有限公司织金县宏发煤矿</t>
  </si>
  <si>
    <t>贵州未来矿业有限公司织金县城关镇富祥煤矿</t>
  </si>
  <si>
    <t>贵州贵能投资股份有限公司四季春煤矿</t>
  </si>
  <si>
    <t>织金县西湖煤业有限公司织金县城关镇西湖沟沟寨煤矿</t>
  </si>
  <si>
    <t>贵州大西南矿业有限公司宏达煤矿</t>
  </si>
  <si>
    <t>贵州水城矿业股份有限公司文家坝一矿</t>
  </si>
  <si>
    <t>贵州水城矿业股份有限公司文家坝二矿</t>
  </si>
  <si>
    <t>毕节中城能源有限责任公司织金县肥田煤矿</t>
  </si>
  <si>
    <t>贵州水矿奥瑞安清洁能源有限公司（织金县文家坝井田煤层气勘探开发利用项目）</t>
  </si>
  <si>
    <t>（六）</t>
  </si>
  <si>
    <t>百管委小计</t>
  </si>
  <si>
    <t>百管委</t>
  </si>
  <si>
    <t>黔西金坡煤业有限责任公司（黔金煤矿）</t>
  </si>
  <si>
    <t>大方县广木煤矿有限公司（大方县广木煤矿）</t>
  </si>
  <si>
    <t>贵州林东矿业集团有限责任公司红林煤矿</t>
  </si>
  <si>
    <t>贵州大西南矿业有限公司渝兴煤矿</t>
  </si>
  <si>
    <t>贵州百里杜鹃启营煤业有限责任公司黔西县仁和乡中心煤矿</t>
  </si>
  <si>
    <t>贵州金鑫煤业有限公司黔鑫煤矿</t>
  </si>
  <si>
    <t>（七）</t>
  </si>
  <si>
    <t>纳雍县小计</t>
  </si>
  <si>
    <t>纳雍县</t>
  </si>
  <si>
    <t>贵州水城矿业股份有限公司中岭煤矿</t>
  </si>
  <si>
    <t>贵州赣兴煤业有限公司（群力煤矿）</t>
  </si>
  <si>
    <t>贵州鲁中矿业有限责任公司纳雍县王家寨煤矿</t>
  </si>
  <si>
    <t>贵州水城矿业股份有限公司比德煤矿</t>
  </si>
  <si>
    <t>贵州水城矿业股份有限公司纳雍县阳长镇大坝田煤矿</t>
  </si>
  <si>
    <t>（八）</t>
  </si>
  <si>
    <t>赫章县小计</t>
  </si>
  <si>
    <t>赫章县</t>
  </si>
  <si>
    <t>贵州优能（集团）矿业有限公司赫章县威奢乡威奢煤矿</t>
  </si>
  <si>
    <t>三、黔西南州合计</t>
  </si>
  <si>
    <t>普安县小计</t>
  </si>
  <si>
    <t>黔西南州</t>
  </si>
  <si>
    <t>普安县</t>
  </si>
  <si>
    <t>普安县宜恒煤业有限公司普安县楼下镇恒泰煤矿</t>
  </si>
  <si>
    <t>贵州兴安煤业有限公司（糯东煤矿）</t>
  </si>
  <si>
    <t>普安县兴强煤业有限责任公司普安县地瓜镇宏发煤矿</t>
  </si>
  <si>
    <t>晴隆县小计</t>
  </si>
  <si>
    <t>晴隆县</t>
  </si>
  <si>
    <t>贵州省黔西南州锦源矿业有限责任公司（锦源煤矿）</t>
  </si>
  <si>
    <t>山东能源集团贵州矿业有限公司晴隆县大厂镇全伦煤矿</t>
  </si>
  <si>
    <t>兴仁市小计</t>
  </si>
  <si>
    <t>兴仁市</t>
  </si>
  <si>
    <t>贵州省黔西南州润扬矿业有限责任公司振兴煤矿</t>
  </si>
  <si>
    <t>四、安顺市合计</t>
  </si>
  <si>
    <t>西秀区小计</t>
  </si>
  <si>
    <t>安顺市</t>
  </si>
  <si>
    <t>西秀区</t>
  </si>
  <si>
    <t>贵州安顺致新煤业有限公司（安顺煤矿）</t>
  </si>
  <si>
    <t>贵州强盛集团投资有限公司西秀区蔡官镇宏发煤矿</t>
  </si>
  <si>
    <t>贵州轿子山顶新煤业有限公司（轿子山煤矿）</t>
  </si>
  <si>
    <t>普定县县小计</t>
  </si>
  <si>
    <t>普定县</t>
  </si>
  <si>
    <t>安顺永峰煤焦集团有限公司打磨冲煤矿</t>
  </si>
  <si>
    <t>贵州元江煤业有限公司（元江煤矿）</t>
  </si>
  <si>
    <t>普定县东光煤矿有限责任公司（东光煤矿）</t>
  </si>
  <si>
    <t>五、遵义市合计</t>
  </si>
  <si>
    <t>习水县小计</t>
  </si>
  <si>
    <t>遵义市</t>
  </si>
  <si>
    <t>习水县</t>
  </si>
  <si>
    <t>贵州金益煤炭开发有限公司习水县东皇镇木担坝煤矿</t>
  </si>
  <si>
    <t>贵州绿洲红城能源投资有限公司习水县富泓煤矿</t>
  </si>
  <si>
    <t>贵州绿洲红城能源投资有限公司习水县民化乡龙宝煤矿</t>
  </si>
  <si>
    <t>赤水市煤炭责任有限公司（岔角煤矿）</t>
  </si>
  <si>
    <t>贵州诚博煤业有限公司习水县天合煤矿</t>
  </si>
  <si>
    <t>播州区小计</t>
  </si>
  <si>
    <t>播州区</t>
  </si>
  <si>
    <t>遵义播州区胜安煤业有限公司遵义县泮水镇兴安煤矿</t>
  </si>
  <si>
    <t>贵州省朗月富乘矿业有限公司（播州区纸房煤矿）</t>
  </si>
  <si>
    <t>江煤贵州矿业集团有限责任公司遵义县平正乡大林煤矿</t>
  </si>
  <si>
    <t>贵州景盛矿业有限公司遵义县泮水镇石关煤矿</t>
  </si>
  <si>
    <t>桐梓县小计</t>
  </si>
  <si>
    <t>桐梓县</t>
  </si>
  <si>
    <t>桐梓县鑫鑫矿业有限公司（鑫鑫煤矿）</t>
  </si>
  <si>
    <t>贵州渝能矿业有限责任公司桐梓县吉源煤矿</t>
  </si>
  <si>
    <t>贵州吉利能源投资有限公司桐梓县茅石乡永顺煤矿</t>
  </si>
  <si>
    <t>贵州赤天化花秋矿业有限责任公司花秋二矿</t>
  </si>
  <si>
    <t>贵州省桐梓县世纪煤焦有限公司黄连乡煤矿</t>
  </si>
  <si>
    <t>贵州省吉利能源投资有限公司桐梓县洋岩煤矿</t>
  </si>
  <si>
    <t>贵州耀辉矿业发展有限公司桐梓县大河镇大河煤矿</t>
  </si>
  <si>
    <t>贵州省吉利能源投资有限公司桐梓县松坎镇道角煤矿</t>
  </si>
  <si>
    <t>贵州天王星松蓥煤业有限公司（松蓥煤矿）</t>
  </si>
  <si>
    <t>贵州德源能投投资有限责任公司桐梓县官仓镇众源煤矿</t>
  </si>
  <si>
    <t>贵州省桐梓县万顺煤炭有限责任公司桐梓县木瓜镇万顺煤矿</t>
  </si>
  <si>
    <t>贵州吉利能源投资有限公司桐梓县九坝镇仙岩煤矿</t>
  </si>
  <si>
    <t>仁怀市小计</t>
  </si>
  <si>
    <t>仁怀市</t>
  </si>
  <si>
    <t>贵州金永泰矿业投资有限公司仁怀市梯子岩煤矿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</si>
</sst>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7"/>
  <sheetViews>
    <sheetView tabSelected="1" workbookViewId="0">
      <pane ySplit="3" topLeftCell="A146" activePane="bottomLeft" state="frozen"/>
      <selection/>
      <selection pane="bottomLeft" activeCell="J149" sqref="J149"/>
    </sheetView>
  </sheetViews>
  <sheetFormatPr defaultColWidth="8.725" defaultRowHeight="13.5" outlineLevelCol="6"/>
  <cols>
    <col min="1" max="1" width="8.725" style="2"/>
    <col min="2" max="2" width="10.5" style="2" customWidth="1"/>
    <col min="3" max="3" width="16.375" style="2" customWidth="1"/>
    <col min="4" max="4" width="25.625" style="2" customWidth="1"/>
    <col min="5" max="5" width="12.875" style="3" customWidth="1"/>
    <col min="6" max="6" width="12.875" style="4" customWidth="1"/>
    <col min="7" max="7" width="22.075" style="4" customWidth="1"/>
    <col min="8" max="16384" width="8.725" style="2"/>
  </cols>
  <sheetData>
    <row r="1" ht="18.75" spans="1:5">
      <c r="A1" s="5" t="s">
        <v>0</v>
      </c>
      <c r="B1" s="5"/>
      <c r="C1" s="5"/>
      <c r="D1" s="6"/>
      <c r="E1" s="7"/>
    </row>
    <row r="2" ht="21" spans="1:7">
      <c r="A2" s="8" t="s">
        <v>1</v>
      </c>
      <c r="B2" s="8"/>
      <c r="C2" s="8"/>
      <c r="D2" s="8"/>
      <c r="E2" s="8"/>
      <c r="F2" s="8"/>
      <c r="G2" s="8"/>
    </row>
    <row r="3" s="1" customFormat="1" ht="36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</row>
    <row r="4" spans="1:7">
      <c r="A4" s="13"/>
      <c r="B4" s="13"/>
      <c r="C4" s="13" t="s">
        <v>9</v>
      </c>
      <c r="D4" s="14"/>
      <c r="E4" s="12">
        <f>E5+E70+E152+E162+E171</f>
        <v>148448.75</v>
      </c>
      <c r="F4" s="12">
        <f>F5+F70+F152+F162+F171</f>
        <v>18865</v>
      </c>
      <c r="G4" s="15"/>
    </row>
    <row r="5" spans="1:7">
      <c r="A5" s="13"/>
      <c r="B5" s="16"/>
      <c r="C5" s="13" t="s">
        <v>10</v>
      </c>
      <c r="D5" s="14"/>
      <c r="E5" s="12">
        <f>E6+E38+E46+E52</f>
        <v>62427.6</v>
      </c>
      <c r="F5" s="12">
        <f>F6+F38+F46+F52</f>
        <v>8911</v>
      </c>
      <c r="G5" s="15"/>
    </row>
    <row r="6" spans="1:7">
      <c r="A6" s="13" t="s">
        <v>11</v>
      </c>
      <c r="B6" s="16"/>
      <c r="C6" s="13" t="s">
        <v>12</v>
      </c>
      <c r="D6" s="14"/>
      <c r="E6" s="12">
        <f>SUM(E7:E37)</f>
        <v>34367.4</v>
      </c>
      <c r="F6" s="12">
        <f>SUM(F7:F37)</f>
        <v>5137</v>
      </c>
      <c r="G6" s="15"/>
    </row>
    <row r="7" ht="24" spans="1:7">
      <c r="A7" s="16">
        <f>COUNT($A$2:A6)+1</f>
        <v>1</v>
      </c>
      <c r="B7" s="16" t="s">
        <v>13</v>
      </c>
      <c r="C7" s="16" t="s">
        <v>14</v>
      </c>
      <c r="D7" s="16" t="s">
        <v>15</v>
      </c>
      <c r="E7" s="16">
        <v>1200</v>
      </c>
      <c r="F7" s="15">
        <v>236</v>
      </c>
      <c r="G7" s="15"/>
    </row>
    <row r="8" ht="24" spans="1:7">
      <c r="A8" s="16">
        <f>COUNT($A$2:A7)+1</f>
        <v>2</v>
      </c>
      <c r="B8" s="16" t="s">
        <v>13</v>
      </c>
      <c r="C8" s="16" t="s">
        <v>14</v>
      </c>
      <c r="D8" s="16" t="s">
        <v>16</v>
      </c>
      <c r="E8" s="16">
        <v>200</v>
      </c>
      <c r="F8" s="15">
        <v>40</v>
      </c>
      <c r="G8" s="15"/>
    </row>
    <row r="9" ht="36" spans="1:7">
      <c r="A9" s="16">
        <f>COUNT($A$2:A8)+1</f>
        <v>3</v>
      </c>
      <c r="B9" s="16" t="s">
        <v>13</v>
      </c>
      <c r="C9" s="16" t="s">
        <v>14</v>
      </c>
      <c r="D9" s="16" t="s">
        <v>17</v>
      </c>
      <c r="E9" s="16">
        <v>110</v>
      </c>
      <c r="F9" s="15">
        <v>0</v>
      </c>
      <c r="G9" s="15" t="s">
        <v>18</v>
      </c>
    </row>
    <row r="10" ht="36" spans="1:7">
      <c r="A10" s="16">
        <f>COUNT($A$2:A9)+1</f>
        <v>4</v>
      </c>
      <c r="B10" s="16" t="s">
        <v>13</v>
      </c>
      <c r="C10" s="16" t="s">
        <v>14</v>
      </c>
      <c r="D10" s="16" t="s">
        <v>19</v>
      </c>
      <c r="E10" s="16">
        <v>150</v>
      </c>
      <c r="F10" s="15">
        <v>0</v>
      </c>
      <c r="G10" s="15" t="s">
        <v>18</v>
      </c>
    </row>
    <row r="11" ht="24" spans="1:7">
      <c r="A11" s="16">
        <f>COUNT($A$2:A10)+1</f>
        <v>5</v>
      </c>
      <c r="B11" s="16" t="s">
        <v>13</v>
      </c>
      <c r="C11" s="16" t="s">
        <v>14</v>
      </c>
      <c r="D11" s="16" t="s">
        <v>20</v>
      </c>
      <c r="E11" s="16">
        <v>400</v>
      </c>
      <c r="F11" s="15">
        <v>79</v>
      </c>
      <c r="G11" s="15"/>
    </row>
    <row r="12" ht="24" spans="1:7">
      <c r="A12" s="16">
        <f>COUNT($A$2:A11)+1</f>
        <v>6</v>
      </c>
      <c r="B12" s="16" t="s">
        <v>13</v>
      </c>
      <c r="C12" s="16" t="s">
        <v>14</v>
      </c>
      <c r="D12" s="16" t="s">
        <v>21</v>
      </c>
      <c r="E12" s="16">
        <v>650</v>
      </c>
      <c r="F12" s="15">
        <v>128</v>
      </c>
      <c r="G12" s="15"/>
    </row>
    <row r="13" ht="36" spans="1:7">
      <c r="A13" s="16">
        <f>COUNT($A$2:A12)+1</f>
        <v>7</v>
      </c>
      <c r="B13" s="16" t="s">
        <v>13</v>
      </c>
      <c r="C13" s="16" t="s">
        <v>14</v>
      </c>
      <c r="D13" s="16" t="s">
        <v>22</v>
      </c>
      <c r="E13" s="16">
        <v>600</v>
      </c>
      <c r="F13" s="15">
        <v>0</v>
      </c>
      <c r="G13" s="15" t="s">
        <v>18</v>
      </c>
    </row>
    <row r="14" ht="36" spans="1:7">
      <c r="A14" s="16">
        <f>COUNT($A$2:A13)+1</f>
        <v>8</v>
      </c>
      <c r="B14" s="16" t="s">
        <v>13</v>
      </c>
      <c r="C14" s="16" t="s">
        <v>14</v>
      </c>
      <c r="D14" s="16" t="s">
        <v>23</v>
      </c>
      <c r="E14" s="16">
        <v>2100</v>
      </c>
      <c r="F14" s="15">
        <v>83</v>
      </c>
      <c r="G14" s="15" t="s">
        <v>24</v>
      </c>
    </row>
    <row r="15" ht="36" spans="1:7">
      <c r="A15" s="16">
        <f>COUNT($A$2:A14)+1</f>
        <v>9</v>
      </c>
      <c r="B15" s="16" t="s">
        <v>13</v>
      </c>
      <c r="C15" s="16" t="s">
        <v>14</v>
      </c>
      <c r="D15" s="16" t="s">
        <v>25</v>
      </c>
      <c r="E15" s="16">
        <v>1160</v>
      </c>
      <c r="F15" s="15">
        <v>6</v>
      </c>
      <c r="G15" s="15" t="s">
        <v>24</v>
      </c>
    </row>
    <row r="16" ht="24" spans="1:7">
      <c r="A16" s="16">
        <f>COUNT($A$2:A15)+1</f>
        <v>10</v>
      </c>
      <c r="B16" s="16" t="s">
        <v>13</v>
      </c>
      <c r="C16" s="16" t="s">
        <v>14</v>
      </c>
      <c r="D16" s="16" t="s">
        <v>26</v>
      </c>
      <c r="E16" s="16">
        <v>1300</v>
      </c>
      <c r="F16" s="15">
        <v>256</v>
      </c>
      <c r="G16" s="15"/>
    </row>
    <row r="17" ht="24" spans="1:7">
      <c r="A17" s="16">
        <f>COUNT($A$2:A16)+1</f>
        <v>11</v>
      </c>
      <c r="B17" s="16" t="s">
        <v>13</v>
      </c>
      <c r="C17" s="16" t="s">
        <v>14</v>
      </c>
      <c r="D17" s="16" t="s">
        <v>27</v>
      </c>
      <c r="E17" s="16">
        <v>510</v>
      </c>
      <c r="F17" s="15">
        <v>100</v>
      </c>
      <c r="G17" s="15"/>
    </row>
    <row r="18" ht="36" spans="1:7">
      <c r="A18" s="16">
        <f>COUNT($A$2:A17)+1</f>
        <v>12</v>
      </c>
      <c r="B18" s="16" t="s">
        <v>13</v>
      </c>
      <c r="C18" s="16" t="s">
        <v>14</v>
      </c>
      <c r="D18" s="16" t="s">
        <v>28</v>
      </c>
      <c r="E18" s="16">
        <v>1320</v>
      </c>
      <c r="F18" s="15">
        <v>95</v>
      </c>
      <c r="G18" s="15" t="s">
        <v>24</v>
      </c>
    </row>
    <row r="19" ht="24" spans="1:7">
      <c r="A19" s="16">
        <f>COUNT($A$2:A18)+1</f>
        <v>13</v>
      </c>
      <c r="B19" s="16" t="s">
        <v>13</v>
      </c>
      <c r="C19" s="16" t="s">
        <v>14</v>
      </c>
      <c r="D19" s="16" t="s">
        <v>29</v>
      </c>
      <c r="E19" s="16">
        <v>600</v>
      </c>
      <c r="F19" s="15">
        <v>118</v>
      </c>
      <c r="G19" s="15"/>
    </row>
    <row r="20" spans="1:7">
      <c r="A20" s="16">
        <f>COUNT($A$2:A19)+1</f>
        <v>14</v>
      </c>
      <c r="B20" s="16" t="s">
        <v>13</v>
      </c>
      <c r="C20" s="16" t="s">
        <v>14</v>
      </c>
      <c r="D20" s="16" t="s">
        <v>30</v>
      </c>
      <c r="E20" s="16">
        <v>1500</v>
      </c>
      <c r="F20" s="15">
        <v>296</v>
      </c>
      <c r="G20" s="15"/>
    </row>
    <row r="21" ht="36" spans="1:7">
      <c r="A21" s="16">
        <f>COUNT($A$2:A20)+1</f>
        <v>15</v>
      </c>
      <c r="B21" s="16" t="s">
        <v>13</v>
      </c>
      <c r="C21" s="16" t="s">
        <v>14</v>
      </c>
      <c r="D21" s="16" t="s">
        <v>31</v>
      </c>
      <c r="E21" s="16">
        <v>720</v>
      </c>
      <c r="F21" s="15">
        <v>71</v>
      </c>
      <c r="G21" s="15" t="s">
        <v>24</v>
      </c>
    </row>
    <row r="22" ht="24" spans="1:7">
      <c r="A22" s="16">
        <f>COUNT($A$2:A21)+1</f>
        <v>16</v>
      </c>
      <c r="B22" s="16" t="s">
        <v>13</v>
      </c>
      <c r="C22" s="16" t="s">
        <v>14</v>
      </c>
      <c r="D22" s="16" t="s">
        <v>32</v>
      </c>
      <c r="E22" s="16">
        <v>180</v>
      </c>
      <c r="F22" s="15">
        <v>35</v>
      </c>
      <c r="G22" s="15"/>
    </row>
    <row r="23" ht="24" spans="1:7">
      <c r="A23" s="16">
        <f>COUNT($A$2:A22)+1</f>
        <v>17</v>
      </c>
      <c r="B23" s="16" t="s">
        <v>13</v>
      </c>
      <c r="C23" s="16" t="s">
        <v>14</v>
      </c>
      <c r="D23" s="16" t="s">
        <v>33</v>
      </c>
      <c r="E23" s="16">
        <v>180</v>
      </c>
      <c r="F23" s="15">
        <v>35</v>
      </c>
      <c r="G23" s="15"/>
    </row>
    <row r="24" ht="36" spans="1:7">
      <c r="A24" s="16">
        <f>COUNT($A$2:A23)+1</f>
        <v>18</v>
      </c>
      <c r="B24" s="16" t="s">
        <v>13</v>
      </c>
      <c r="C24" s="16" t="s">
        <v>14</v>
      </c>
      <c r="D24" s="16" t="s">
        <v>34</v>
      </c>
      <c r="E24" s="16">
        <v>400</v>
      </c>
      <c r="F24" s="15">
        <v>28</v>
      </c>
      <c r="G24" s="15" t="s">
        <v>24</v>
      </c>
    </row>
    <row r="25" ht="24" spans="1:7">
      <c r="A25" s="16">
        <f>COUNT($A$2:A24)+1</f>
        <v>19</v>
      </c>
      <c r="B25" s="16" t="s">
        <v>13</v>
      </c>
      <c r="C25" s="16" t="s">
        <v>14</v>
      </c>
      <c r="D25" s="16" t="s">
        <v>35</v>
      </c>
      <c r="E25" s="16">
        <v>190</v>
      </c>
      <c r="F25" s="15">
        <v>37</v>
      </c>
      <c r="G25" s="15"/>
    </row>
    <row r="26" ht="36" spans="1:7">
      <c r="A26" s="16">
        <f>COUNT($A$2:A25)+1</f>
        <v>20</v>
      </c>
      <c r="B26" s="16" t="s">
        <v>13</v>
      </c>
      <c r="C26" s="16" t="s">
        <v>14</v>
      </c>
      <c r="D26" s="16" t="s">
        <v>36</v>
      </c>
      <c r="E26" s="16">
        <v>218.4</v>
      </c>
      <c r="F26" s="15">
        <v>0</v>
      </c>
      <c r="G26" s="15" t="s">
        <v>18</v>
      </c>
    </row>
    <row r="27" s="2" customFormat="1" ht="24" spans="1:7">
      <c r="A27" s="16">
        <f>COUNT($A$2:A26)+1</f>
        <v>21</v>
      </c>
      <c r="B27" s="16" t="s">
        <v>13</v>
      </c>
      <c r="C27" s="16" t="s">
        <v>14</v>
      </c>
      <c r="D27" s="16" t="s">
        <v>37</v>
      </c>
      <c r="E27" s="16">
        <v>1066</v>
      </c>
      <c r="F27" s="15">
        <v>210</v>
      </c>
      <c r="G27" s="15"/>
    </row>
    <row r="28" s="2" customFormat="1" ht="24" spans="1:7">
      <c r="A28" s="16">
        <f>COUNT($A$2:A27)+1</f>
        <v>22</v>
      </c>
      <c r="B28" s="16" t="s">
        <v>13</v>
      </c>
      <c r="C28" s="16" t="s">
        <v>14</v>
      </c>
      <c r="D28" s="16" t="s">
        <v>38</v>
      </c>
      <c r="E28" s="16">
        <v>3155</v>
      </c>
      <c r="F28" s="15">
        <v>632</v>
      </c>
      <c r="G28" s="15"/>
    </row>
    <row r="29" s="2" customFormat="1" ht="24" spans="1:7">
      <c r="A29" s="16">
        <f>COUNT($A$2:A28)+1</f>
        <v>23</v>
      </c>
      <c r="B29" s="16" t="s">
        <v>13</v>
      </c>
      <c r="C29" s="16" t="s">
        <v>14</v>
      </c>
      <c r="D29" s="16" t="s">
        <v>39</v>
      </c>
      <c r="E29" s="16">
        <v>2879</v>
      </c>
      <c r="F29" s="15">
        <v>567</v>
      </c>
      <c r="G29" s="15"/>
    </row>
    <row r="30" s="2" customFormat="1" ht="36" spans="1:7">
      <c r="A30" s="16">
        <f>COUNT($A$2:A29)+1</f>
        <v>24</v>
      </c>
      <c r="B30" s="16" t="s">
        <v>13</v>
      </c>
      <c r="C30" s="16" t="s">
        <v>14</v>
      </c>
      <c r="D30" s="16" t="s">
        <v>40</v>
      </c>
      <c r="E30" s="16">
        <v>2600</v>
      </c>
      <c r="F30" s="15">
        <v>0</v>
      </c>
      <c r="G30" s="15" t="s">
        <v>41</v>
      </c>
    </row>
    <row r="31" s="2" customFormat="1" ht="24" spans="1:7">
      <c r="A31" s="16">
        <f>COUNT($A$2:A30)+1</f>
        <v>25</v>
      </c>
      <c r="B31" s="16" t="s">
        <v>13</v>
      </c>
      <c r="C31" s="16" t="s">
        <v>14</v>
      </c>
      <c r="D31" s="16" t="s">
        <v>42</v>
      </c>
      <c r="E31" s="16">
        <v>2548</v>
      </c>
      <c r="F31" s="15">
        <v>502</v>
      </c>
      <c r="G31" s="15"/>
    </row>
    <row r="32" s="2" customFormat="1" ht="24" spans="1:7">
      <c r="A32" s="16">
        <f>COUNT($A$2:A31)+1</f>
        <v>26</v>
      </c>
      <c r="B32" s="16" t="s">
        <v>13</v>
      </c>
      <c r="C32" s="16" t="s">
        <v>14</v>
      </c>
      <c r="D32" s="16" t="s">
        <v>43</v>
      </c>
      <c r="E32" s="16">
        <v>4135</v>
      </c>
      <c r="F32" s="15">
        <v>815</v>
      </c>
      <c r="G32" s="15"/>
    </row>
    <row r="33" s="2" customFormat="1" ht="24" spans="1:7">
      <c r="A33" s="16">
        <f>COUNT($A$2:A32)+1</f>
        <v>27</v>
      </c>
      <c r="B33" s="16" t="s">
        <v>13</v>
      </c>
      <c r="C33" s="16" t="s">
        <v>14</v>
      </c>
      <c r="D33" s="16" t="s">
        <v>44</v>
      </c>
      <c r="E33" s="16">
        <v>2955</v>
      </c>
      <c r="F33" s="15">
        <v>582</v>
      </c>
      <c r="G33" s="15"/>
    </row>
    <row r="34" s="2" customFormat="1" ht="24" spans="1:7">
      <c r="A34" s="16">
        <f>COUNT($A$2:A33)+1</f>
        <v>28</v>
      </c>
      <c r="B34" s="16" t="s">
        <v>13</v>
      </c>
      <c r="C34" s="16" t="s">
        <v>14</v>
      </c>
      <c r="D34" s="16" t="s">
        <v>45</v>
      </c>
      <c r="E34" s="16">
        <v>617</v>
      </c>
      <c r="F34" s="15">
        <v>122</v>
      </c>
      <c r="G34" s="15"/>
    </row>
    <row r="35" ht="36" spans="1:7">
      <c r="A35" s="16">
        <f>COUNT($A$2:A34)+1</f>
        <v>29</v>
      </c>
      <c r="B35" s="16" t="s">
        <v>13</v>
      </c>
      <c r="C35" s="16" t="s">
        <v>14</v>
      </c>
      <c r="D35" s="16" t="s">
        <v>46</v>
      </c>
      <c r="E35" s="16">
        <v>400</v>
      </c>
      <c r="F35" s="15">
        <v>0</v>
      </c>
      <c r="G35" s="15" t="s">
        <v>18</v>
      </c>
    </row>
    <row r="36" ht="24" spans="1:7">
      <c r="A36" s="16">
        <f>COUNT($A$2:A35)+1</f>
        <v>30</v>
      </c>
      <c r="B36" s="16" t="s">
        <v>13</v>
      </c>
      <c r="C36" s="16" t="s">
        <v>14</v>
      </c>
      <c r="D36" s="16" t="s">
        <v>47</v>
      </c>
      <c r="E36" s="16">
        <v>300</v>
      </c>
      <c r="F36" s="15">
        <v>59</v>
      </c>
      <c r="G36" s="15"/>
    </row>
    <row r="37" s="2" customFormat="1" ht="24" spans="1:7">
      <c r="A37" s="17">
        <f>COUNT($A$2:A36)+1</f>
        <v>31</v>
      </c>
      <c r="B37" s="16" t="s">
        <v>13</v>
      </c>
      <c r="C37" s="16" t="s">
        <v>14</v>
      </c>
      <c r="D37" s="16" t="s">
        <v>48</v>
      </c>
      <c r="E37" s="17">
        <v>24</v>
      </c>
      <c r="F37" s="15">
        <v>5</v>
      </c>
      <c r="G37" s="15"/>
    </row>
    <row r="38" s="1" customFormat="1" spans="1:7">
      <c r="A38" s="13" t="s">
        <v>49</v>
      </c>
      <c r="B38" s="16"/>
      <c r="C38" s="13" t="s">
        <v>50</v>
      </c>
      <c r="D38" s="18"/>
      <c r="E38" s="12">
        <f>SUM(E39:E45)</f>
        <v>1904.3</v>
      </c>
      <c r="F38" s="12">
        <f>SUM(F39:F45)</f>
        <v>91</v>
      </c>
      <c r="G38" s="12"/>
    </row>
    <row r="39" ht="24" spans="1:7">
      <c r="A39" s="16">
        <f>COUNT($A$2:A38)+1</f>
        <v>32</v>
      </c>
      <c r="B39" s="16" t="s">
        <v>13</v>
      </c>
      <c r="C39" s="16" t="s">
        <v>51</v>
      </c>
      <c r="D39" s="16" t="s">
        <v>52</v>
      </c>
      <c r="E39" s="16">
        <v>340</v>
      </c>
      <c r="F39" s="15">
        <v>67</v>
      </c>
      <c r="G39" s="15"/>
    </row>
    <row r="40" ht="36" spans="1:7">
      <c r="A40" s="16">
        <f>COUNT($A$2:A39)+1</f>
        <v>33</v>
      </c>
      <c r="B40" s="16" t="s">
        <v>13</v>
      </c>
      <c r="C40" s="16" t="s">
        <v>51</v>
      </c>
      <c r="D40" s="16" t="s">
        <v>53</v>
      </c>
      <c r="E40" s="16">
        <v>360</v>
      </c>
      <c r="F40" s="15">
        <v>0</v>
      </c>
      <c r="G40" s="15" t="s">
        <v>18</v>
      </c>
    </row>
    <row r="41" ht="36" spans="1:7">
      <c r="A41" s="16">
        <f>COUNT($A$2:A40)+1</f>
        <v>34</v>
      </c>
      <c r="B41" s="16" t="s">
        <v>13</v>
      </c>
      <c r="C41" s="16" t="s">
        <v>51</v>
      </c>
      <c r="D41" s="16" t="s">
        <v>54</v>
      </c>
      <c r="E41" s="16">
        <v>169.8</v>
      </c>
      <c r="F41" s="15">
        <v>0</v>
      </c>
      <c r="G41" s="15" t="s">
        <v>18</v>
      </c>
    </row>
    <row r="42" s="2" customFormat="1" ht="36" spans="1:7">
      <c r="A42" s="16">
        <f>COUNT($A$2:A41)+1</f>
        <v>35</v>
      </c>
      <c r="B42" s="16" t="s">
        <v>13</v>
      </c>
      <c r="C42" s="16" t="s">
        <v>51</v>
      </c>
      <c r="D42" s="16" t="s">
        <v>55</v>
      </c>
      <c r="E42" s="16">
        <v>600</v>
      </c>
      <c r="F42" s="15">
        <v>0</v>
      </c>
      <c r="G42" s="15" t="s">
        <v>18</v>
      </c>
    </row>
    <row r="43" ht="36" spans="1:7">
      <c r="A43" s="16">
        <f>COUNT($A$2:A42)+1</f>
        <v>36</v>
      </c>
      <c r="B43" s="16" t="s">
        <v>13</v>
      </c>
      <c r="C43" s="16" t="s">
        <v>51</v>
      </c>
      <c r="D43" s="16" t="s">
        <v>56</v>
      </c>
      <c r="E43" s="16">
        <v>105.5</v>
      </c>
      <c r="F43" s="15">
        <v>0</v>
      </c>
      <c r="G43" s="15" t="s">
        <v>18</v>
      </c>
    </row>
    <row r="44" ht="36" spans="1:7">
      <c r="A44" s="16">
        <f>COUNT($A$2:A43)+1</f>
        <v>37</v>
      </c>
      <c r="B44" s="16" t="s">
        <v>13</v>
      </c>
      <c r="C44" s="16" t="s">
        <v>51</v>
      </c>
      <c r="D44" s="16" t="s">
        <v>57</v>
      </c>
      <c r="E44" s="16">
        <v>95</v>
      </c>
      <c r="F44" s="15">
        <v>0</v>
      </c>
      <c r="G44" s="15" t="s">
        <v>58</v>
      </c>
    </row>
    <row r="45" s="2" customFormat="1" ht="36" spans="1:7">
      <c r="A45" s="16">
        <f>COUNT($A$2:A44)+1</f>
        <v>38</v>
      </c>
      <c r="B45" s="16" t="s">
        <v>13</v>
      </c>
      <c r="C45" s="16" t="s">
        <v>51</v>
      </c>
      <c r="D45" s="16" t="s">
        <v>59</v>
      </c>
      <c r="E45" s="15">
        <v>234</v>
      </c>
      <c r="F45" s="15">
        <v>24</v>
      </c>
      <c r="G45" s="15" t="s">
        <v>24</v>
      </c>
    </row>
    <row r="46" s="1" customFormat="1" spans="1:7">
      <c r="A46" s="13" t="s">
        <v>60</v>
      </c>
      <c r="B46" s="16"/>
      <c r="C46" s="13" t="s">
        <v>61</v>
      </c>
      <c r="D46" s="18"/>
      <c r="E46" s="12">
        <f>SUM(E47:E51)</f>
        <v>9661</v>
      </c>
      <c r="F46" s="12">
        <f>SUM(F47:F51)</f>
        <v>1529</v>
      </c>
      <c r="G46" s="12"/>
    </row>
    <row r="47" ht="24" spans="1:7">
      <c r="A47" s="16">
        <f>COUNT($A$2:A46)+1</f>
        <v>39</v>
      </c>
      <c r="B47" s="16" t="s">
        <v>13</v>
      </c>
      <c r="C47" s="16" t="s">
        <v>62</v>
      </c>
      <c r="D47" s="16" t="s">
        <v>63</v>
      </c>
      <c r="E47" s="16">
        <v>3840</v>
      </c>
      <c r="F47" s="15">
        <v>757</v>
      </c>
      <c r="G47" s="15"/>
    </row>
    <row r="48" ht="36" spans="1:7">
      <c r="A48" s="16">
        <f>COUNT($A$2:A47)+1</f>
        <v>40</v>
      </c>
      <c r="B48" s="16" t="s">
        <v>13</v>
      </c>
      <c r="C48" s="16" t="s">
        <v>62</v>
      </c>
      <c r="D48" s="16" t="s">
        <v>64</v>
      </c>
      <c r="E48" s="16">
        <v>3600</v>
      </c>
      <c r="F48" s="15">
        <v>393</v>
      </c>
      <c r="G48" s="15" t="s">
        <v>24</v>
      </c>
    </row>
    <row r="49" ht="24" spans="1:7">
      <c r="A49" s="16">
        <f>COUNT($A$2:A48)+1</f>
        <v>41</v>
      </c>
      <c r="B49" s="16" t="s">
        <v>13</v>
      </c>
      <c r="C49" s="16" t="s">
        <v>62</v>
      </c>
      <c r="D49" s="16" t="s">
        <v>65</v>
      </c>
      <c r="E49" s="16">
        <v>660</v>
      </c>
      <c r="F49" s="15">
        <v>130</v>
      </c>
      <c r="G49" s="15"/>
    </row>
    <row r="50" ht="24" spans="1:7">
      <c r="A50" s="16">
        <f>COUNT($A$2:A49)+1</f>
        <v>42</v>
      </c>
      <c r="B50" s="16" t="s">
        <v>13</v>
      </c>
      <c r="C50" s="16" t="s">
        <v>62</v>
      </c>
      <c r="D50" s="16" t="s">
        <v>66</v>
      </c>
      <c r="E50" s="16">
        <v>1263</v>
      </c>
      <c r="F50" s="15">
        <v>249</v>
      </c>
      <c r="G50" s="15"/>
    </row>
    <row r="51" s="2" customFormat="1" ht="24" spans="1:7">
      <c r="A51" s="13">
        <f>COUNT($A$2:A50)+1</f>
        <v>43</v>
      </c>
      <c r="B51" s="16" t="s">
        <v>13</v>
      </c>
      <c r="C51" s="16" t="s">
        <v>62</v>
      </c>
      <c r="D51" s="16" t="s">
        <v>67</v>
      </c>
      <c r="E51" s="13">
        <v>298</v>
      </c>
      <c r="F51" s="15">
        <v>0</v>
      </c>
      <c r="G51" s="15"/>
    </row>
    <row r="52" s="1" customFormat="1" spans="1:7">
      <c r="A52" s="13" t="s">
        <v>68</v>
      </c>
      <c r="B52" s="16"/>
      <c r="C52" s="13" t="s">
        <v>69</v>
      </c>
      <c r="D52" s="18"/>
      <c r="E52" s="12">
        <f>SUM(E53:E69)</f>
        <v>16494.9</v>
      </c>
      <c r="F52" s="12">
        <f>SUM(F53:F69)</f>
        <v>2154</v>
      </c>
      <c r="G52" s="12"/>
    </row>
    <row r="53" ht="36" spans="1:7">
      <c r="A53" s="16">
        <f>COUNT($A$2:A52)+1</f>
        <v>44</v>
      </c>
      <c r="B53" s="16" t="s">
        <v>13</v>
      </c>
      <c r="C53" s="17" t="s">
        <v>70</v>
      </c>
      <c r="D53" s="16" t="s">
        <v>71</v>
      </c>
      <c r="E53" s="16">
        <v>420</v>
      </c>
      <c r="F53" s="15">
        <v>0</v>
      </c>
      <c r="G53" s="15" t="s">
        <v>18</v>
      </c>
    </row>
    <row r="54" spans="1:7">
      <c r="A54" s="16">
        <f>COUNT($A$2:A53)+1</f>
        <v>45</v>
      </c>
      <c r="B54" s="16" t="s">
        <v>13</v>
      </c>
      <c r="C54" s="17" t="s">
        <v>70</v>
      </c>
      <c r="D54" s="16" t="s">
        <v>72</v>
      </c>
      <c r="E54" s="16">
        <v>1650</v>
      </c>
      <c r="F54" s="15">
        <v>325</v>
      </c>
      <c r="G54" s="15"/>
    </row>
    <row r="55" ht="36" spans="1:7">
      <c r="A55" s="16">
        <f>COUNT($A$2:A54)+1</f>
        <v>46</v>
      </c>
      <c r="B55" s="16" t="s">
        <v>13</v>
      </c>
      <c r="C55" s="17" t="s">
        <v>70</v>
      </c>
      <c r="D55" s="16" t="s">
        <v>73</v>
      </c>
      <c r="E55" s="16">
        <v>484</v>
      </c>
      <c r="F55" s="15">
        <v>24</v>
      </c>
      <c r="G55" s="15" t="s">
        <v>24</v>
      </c>
    </row>
    <row r="56" spans="1:7">
      <c r="A56" s="16">
        <f>COUNT($A$2:A55)+1</f>
        <v>47</v>
      </c>
      <c r="B56" s="16" t="s">
        <v>13</v>
      </c>
      <c r="C56" s="17" t="s">
        <v>70</v>
      </c>
      <c r="D56" s="16" t="s">
        <v>74</v>
      </c>
      <c r="E56" s="16">
        <v>3240</v>
      </c>
      <c r="F56" s="15">
        <v>638</v>
      </c>
      <c r="G56" s="15"/>
    </row>
    <row r="57" ht="36" spans="1:7">
      <c r="A57" s="16">
        <f>COUNT($A$2:A56)+1</f>
        <v>48</v>
      </c>
      <c r="B57" s="16" t="s">
        <v>13</v>
      </c>
      <c r="C57" s="17" t="s">
        <v>70</v>
      </c>
      <c r="D57" s="16" t="s">
        <v>75</v>
      </c>
      <c r="E57" s="16">
        <v>605</v>
      </c>
      <c r="F57" s="15">
        <v>51</v>
      </c>
      <c r="G57" s="15" t="s">
        <v>24</v>
      </c>
    </row>
    <row r="58" ht="36" spans="1:7">
      <c r="A58" s="16">
        <f>COUNT($A$2:A57)+1</f>
        <v>49</v>
      </c>
      <c r="B58" s="16" t="s">
        <v>13</v>
      </c>
      <c r="C58" s="17" t="s">
        <v>70</v>
      </c>
      <c r="D58" s="16" t="s">
        <v>76</v>
      </c>
      <c r="E58" s="16">
        <v>966.9</v>
      </c>
      <c r="F58" s="15">
        <v>85</v>
      </c>
      <c r="G58" s="15" t="s">
        <v>24</v>
      </c>
    </row>
    <row r="59" ht="36" spans="1:7">
      <c r="A59" s="16">
        <f>COUNT($A$2:A58)+1</f>
        <v>50</v>
      </c>
      <c r="B59" s="16" t="s">
        <v>13</v>
      </c>
      <c r="C59" s="17" t="s">
        <v>70</v>
      </c>
      <c r="D59" s="16" t="s">
        <v>77</v>
      </c>
      <c r="E59" s="16">
        <v>1056</v>
      </c>
      <c r="F59" s="15">
        <v>97</v>
      </c>
      <c r="G59" s="15" t="s">
        <v>24</v>
      </c>
    </row>
    <row r="60" ht="36" spans="1:7">
      <c r="A60" s="16">
        <f>COUNT($A$2:A59)+1</f>
        <v>51</v>
      </c>
      <c r="B60" s="16" t="s">
        <v>13</v>
      </c>
      <c r="C60" s="17" t="s">
        <v>70</v>
      </c>
      <c r="D60" s="16" t="s">
        <v>78</v>
      </c>
      <c r="E60" s="16">
        <v>880</v>
      </c>
      <c r="F60" s="15">
        <v>25</v>
      </c>
      <c r="G60" s="15" t="s">
        <v>24</v>
      </c>
    </row>
    <row r="61" s="2" customFormat="1" ht="36" spans="1:7">
      <c r="A61" s="16">
        <f>COUNT($A$2:A60)+1</f>
        <v>52</v>
      </c>
      <c r="B61" s="16" t="s">
        <v>13</v>
      </c>
      <c r="C61" s="17" t="s">
        <v>70</v>
      </c>
      <c r="D61" s="16" t="s">
        <v>79</v>
      </c>
      <c r="E61" s="16">
        <v>1237.5</v>
      </c>
      <c r="F61" s="15">
        <v>0</v>
      </c>
      <c r="G61" s="15" t="s">
        <v>18</v>
      </c>
    </row>
    <row r="62" ht="24" spans="1:7">
      <c r="A62" s="16">
        <f>COUNT($A$2:A61)+1</f>
        <v>53</v>
      </c>
      <c r="B62" s="16" t="s">
        <v>13</v>
      </c>
      <c r="C62" s="17" t="s">
        <v>70</v>
      </c>
      <c r="D62" s="16" t="s">
        <v>80</v>
      </c>
      <c r="E62" s="16">
        <v>748</v>
      </c>
      <c r="F62" s="15">
        <v>147</v>
      </c>
      <c r="G62" s="15"/>
    </row>
    <row r="63" ht="24" spans="1:7">
      <c r="A63" s="16">
        <f>COUNT($A$2:A62)+1</f>
        <v>54</v>
      </c>
      <c r="B63" s="16" t="s">
        <v>13</v>
      </c>
      <c r="C63" s="17" t="s">
        <v>70</v>
      </c>
      <c r="D63" s="16" t="s">
        <v>81</v>
      </c>
      <c r="E63" s="16">
        <v>423.5</v>
      </c>
      <c r="F63" s="15">
        <v>83</v>
      </c>
      <c r="G63" s="15"/>
    </row>
    <row r="64" ht="36" spans="1:7">
      <c r="A64" s="16">
        <f>COUNT($A$2:A63)+1</f>
        <v>55</v>
      </c>
      <c r="B64" s="16" t="s">
        <v>13</v>
      </c>
      <c r="C64" s="17" t="s">
        <v>70</v>
      </c>
      <c r="D64" s="16" t="s">
        <v>82</v>
      </c>
      <c r="E64" s="16">
        <v>583</v>
      </c>
      <c r="F64" s="15">
        <v>25</v>
      </c>
      <c r="G64" s="15" t="s">
        <v>24</v>
      </c>
    </row>
    <row r="65" ht="36" spans="1:7">
      <c r="A65" s="16">
        <f>COUNT($A$2:A64)+1</f>
        <v>56</v>
      </c>
      <c r="B65" s="16" t="s">
        <v>13</v>
      </c>
      <c r="C65" s="17" t="s">
        <v>70</v>
      </c>
      <c r="D65" s="16" t="s">
        <v>83</v>
      </c>
      <c r="E65" s="16">
        <v>528</v>
      </c>
      <c r="F65" s="15">
        <v>14</v>
      </c>
      <c r="G65" s="15" t="s">
        <v>24</v>
      </c>
    </row>
    <row r="66" ht="24" spans="1:7">
      <c r="A66" s="16">
        <f>COUNT($A$2:A65)+1</f>
        <v>57</v>
      </c>
      <c r="B66" s="16" t="s">
        <v>13</v>
      </c>
      <c r="C66" s="17" t="s">
        <v>70</v>
      </c>
      <c r="D66" s="16" t="s">
        <v>84</v>
      </c>
      <c r="E66" s="16">
        <v>1650</v>
      </c>
      <c r="F66" s="15">
        <v>325</v>
      </c>
      <c r="G66" s="15"/>
    </row>
    <row r="67" ht="24" spans="1:7">
      <c r="A67" s="16">
        <f>COUNT($A$2:A66)+1</f>
        <v>58</v>
      </c>
      <c r="B67" s="16" t="s">
        <v>13</v>
      </c>
      <c r="C67" s="17" t="s">
        <v>70</v>
      </c>
      <c r="D67" s="16" t="s">
        <v>85</v>
      </c>
      <c r="E67" s="16">
        <v>1540</v>
      </c>
      <c r="F67" s="15">
        <v>303</v>
      </c>
      <c r="G67" s="15"/>
    </row>
    <row r="68" ht="36" spans="1:7">
      <c r="A68" s="16">
        <f>COUNT($A$2:A67)+1</f>
        <v>59</v>
      </c>
      <c r="B68" s="16" t="s">
        <v>13</v>
      </c>
      <c r="C68" s="17" t="s">
        <v>70</v>
      </c>
      <c r="D68" s="16" t="s">
        <v>86</v>
      </c>
      <c r="E68" s="16">
        <v>330</v>
      </c>
      <c r="F68" s="15">
        <v>0</v>
      </c>
      <c r="G68" s="15" t="s">
        <v>18</v>
      </c>
    </row>
    <row r="69" ht="36" spans="1:7">
      <c r="A69" s="16">
        <f>COUNT($A$2:A68)+1</f>
        <v>60</v>
      </c>
      <c r="B69" s="16" t="s">
        <v>13</v>
      </c>
      <c r="C69" s="17" t="s">
        <v>70</v>
      </c>
      <c r="D69" s="16" t="s">
        <v>87</v>
      </c>
      <c r="E69" s="16">
        <v>153</v>
      </c>
      <c r="F69" s="15">
        <v>12</v>
      </c>
      <c r="G69" s="15" t="s">
        <v>24</v>
      </c>
    </row>
    <row r="70" s="1" customFormat="1" spans="1:7">
      <c r="A70" s="13"/>
      <c r="B70" s="19"/>
      <c r="C70" s="13" t="s">
        <v>88</v>
      </c>
      <c r="D70" s="18"/>
      <c r="E70" s="12">
        <f>E71+E78+E81+E107+E115+E137+E144+E150</f>
        <v>71797.4</v>
      </c>
      <c r="F70" s="12">
        <f>F71+F78+F81+F107+F115+F137+F144+F150</f>
        <v>9169</v>
      </c>
      <c r="G70" s="12"/>
    </row>
    <row r="71" s="1" customFormat="1" spans="1:7">
      <c r="A71" s="13" t="s">
        <v>11</v>
      </c>
      <c r="B71" s="19"/>
      <c r="C71" s="13" t="s">
        <v>89</v>
      </c>
      <c r="D71" s="18"/>
      <c r="E71" s="12">
        <f>SUM(E72:E77)</f>
        <v>12527.6</v>
      </c>
      <c r="F71" s="12">
        <f>SUM(F72:F77)</f>
        <v>2249</v>
      </c>
      <c r="G71" s="12"/>
    </row>
    <row r="72" ht="36" spans="1:7">
      <c r="A72" s="20">
        <f>COUNT($A$2:A71)+1</f>
        <v>61</v>
      </c>
      <c r="B72" s="16" t="s">
        <v>90</v>
      </c>
      <c r="C72" s="16" t="s">
        <v>91</v>
      </c>
      <c r="D72" s="16" t="s">
        <v>92</v>
      </c>
      <c r="E72" s="21">
        <v>596</v>
      </c>
      <c r="F72" s="15">
        <v>0</v>
      </c>
      <c r="G72" s="15" t="s">
        <v>18</v>
      </c>
    </row>
    <row r="73" ht="24" spans="1:7">
      <c r="A73" s="20">
        <f>COUNT($A$2:A72)+1</f>
        <v>62</v>
      </c>
      <c r="B73" s="16" t="s">
        <v>90</v>
      </c>
      <c r="C73" s="16" t="s">
        <v>91</v>
      </c>
      <c r="D73" s="16" t="s">
        <v>93</v>
      </c>
      <c r="E73" s="21">
        <v>4300</v>
      </c>
      <c r="F73" s="15">
        <v>847</v>
      </c>
      <c r="G73" s="15"/>
    </row>
    <row r="74" ht="24" spans="1:7">
      <c r="A74" s="20">
        <f>COUNT($A$2:A73)+1</f>
        <v>63</v>
      </c>
      <c r="B74" s="16" t="s">
        <v>90</v>
      </c>
      <c r="C74" s="16" t="s">
        <v>91</v>
      </c>
      <c r="D74" s="16" t="s">
        <v>94</v>
      </c>
      <c r="E74" s="21">
        <v>4800</v>
      </c>
      <c r="F74" s="15">
        <v>946</v>
      </c>
      <c r="G74" s="15"/>
    </row>
    <row r="75" ht="36" spans="1:7">
      <c r="A75" s="20">
        <f>COUNT($A$2:A74)+1</f>
        <v>64</v>
      </c>
      <c r="B75" s="16" t="s">
        <v>90</v>
      </c>
      <c r="C75" s="16" t="s">
        <v>91</v>
      </c>
      <c r="D75" s="16" t="s">
        <v>95</v>
      </c>
      <c r="E75" s="21">
        <v>531.6</v>
      </c>
      <c r="F75" s="15">
        <v>0</v>
      </c>
      <c r="G75" s="15" t="s">
        <v>18</v>
      </c>
    </row>
    <row r="76" ht="24" spans="1:7">
      <c r="A76" s="20">
        <f>COUNT($A$2:A75)+1</f>
        <v>65</v>
      </c>
      <c r="B76" s="16" t="s">
        <v>90</v>
      </c>
      <c r="C76" s="16" t="s">
        <v>91</v>
      </c>
      <c r="D76" s="16" t="s">
        <v>96</v>
      </c>
      <c r="E76" s="21">
        <f>1250-250</f>
        <v>1000</v>
      </c>
      <c r="F76" s="15">
        <v>200</v>
      </c>
      <c r="G76" s="15"/>
    </row>
    <row r="77" ht="24" spans="1:7">
      <c r="A77" s="20">
        <f>COUNT($A$2:A76)+1</f>
        <v>66</v>
      </c>
      <c r="B77" s="16" t="s">
        <v>90</v>
      </c>
      <c r="C77" s="16" t="s">
        <v>91</v>
      </c>
      <c r="D77" s="16" t="s">
        <v>97</v>
      </c>
      <c r="E77" s="21">
        <v>1300</v>
      </c>
      <c r="F77" s="15">
        <v>256</v>
      </c>
      <c r="G77" s="15"/>
    </row>
    <row r="78" spans="1:7">
      <c r="A78" s="13" t="s">
        <v>49</v>
      </c>
      <c r="B78" s="16"/>
      <c r="C78" s="13" t="s">
        <v>98</v>
      </c>
      <c r="D78" s="14"/>
      <c r="E78" s="12">
        <f>E79+E80</f>
        <v>1239</v>
      </c>
      <c r="F78" s="12">
        <f>F79+F80</f>
        <v>0</v>
      </c>
      <c r="G78" s="15"/>
    </row>
    <row r="79" ht="36" spans="1:7">
      <c r="A79" s="20">
        <f>COUNT($A$2:A78)+1</f>
        <v>67</v>
      </c>
      <c r="B79" s="16" t="s">
        <v>90</v>
      </c>
      <c r="C79" s="16" t="s">
        <v>99</v>
      </c>
      <c r="D79" s="16" t="s">
        <v>100</v>
      </c>
      <c r="E79" s="21">
        <v>1139</v>
      </c>
      <c r="F79" s="15">
        <v>0</v>
      </c>
      <c r="G79" s="15" t="s">
        <v>18</v>
      </c>
    </row>
    <row r="80" ht="36" spans="1:7">
      <c r="A80" s="20">
        <f>COUNT($A$2:A79)+1</f>
        <v>68</v>
      </c>
      <c r="B80" s="16" t="s">
        <v>90</v>
      </c>
      <c r="C80" s="16" t="s">
        <v>99</v>
      </c>
      <c r="D80" s="16" t="s">
        <v>101</v>
      </c>
      <c r="E80" s="21">
        <v>100</v>
      </c>
      <c r="F80" s="15">
        <v>0</v>
      </c>
      <c r="G80" s="15" t="s">
        <v>18</v>
      </c>
    </row>
    <row r="81" s="1" customFormat="1" spans="1:7">
      <c r="A81" s="13" t="s">
        <v>60</v>
      </c>
      <c r="B81" s="16"/>
      <c r="C81" s="13" t="s">
        <v>102</v>
      </c>
      <c r="D81" s="18"/>
      <c r="E81" s="12">
        <f>SUM(E82:E106)</f>
        <v>21078</v>
      </c>
      <c r="F81" s="12">
        <f>SUM(F82:F106)</f>
        <v>2819</v>
      </c>
      <c r="G81" s="12"/>
    </row>
    <row r="82" ht="24" spans="1:7">
      <c r="A82" s="20">
        <f>COUNT($A$2:A81)+1</f>
        <v>69</v>
      </c>
      <c r="B82" s="16" t="s">
        <v>90</v>
      </c>
      <c r="C82" s="16" t="s">
        <v>103</v>
      </c>
      <c r="D82" s="16" t="s">
        <v>104</v>
      </c>
      <c r="E82" s="21">
        <v>500</v>
      </c>
      <c r="F82" s="15">
        <v>99</v>
      </c>
      <c r="G82" s="15"/>
    </row>
    <row r="83" ht="36" spans="1:7">
      <c r="A83" s="20">
        <f>COUNT($A$2:A82)+1</f>
        <v>70</v>
      </c>
      <c r="B83" s="16" t="s">
        <v>90</v>
      </c>
      <c r="C83" s="16" t="s">
        <v>103</v>
      </c>
      <c r="D83" s="16" t="s">
        <v>105</v>
      </c>
      <c r="E83" s="21">
        <v>275</v>
      </c>
      <c r="F83" s="15">
        <v>0</v>
      </c>
      <c r="G83" s="15" t="s">
        <v>18</v>
      </c>
    </row>
    <row r="84" ht="36" spans="1:7">
      <c r="A84" s="20">
        <f>COUNT($A$2:A83)+1</f>
        <v>71</v>
      </c>
      <c r="B84" s="16" t="s">
        <v>90</v>
      </c>
      <c r="C84" s="16" t="s">
        <v>103</v>
      </c>
      <c r="D84" s="16" t="s">
        <v>106</v>
      </c>
      <c r="E84" s="21">
        <v>240</v>
      </c>
      <c r="F84" s="15">
        <v>0</v>
      </c>
      <c r="G84" s="15" t="s">
        <v>18</v>
      </c>
    </row>
    <row r="85" ht="36" spans="1:7">
      <c r="A85" s="20">
        <f>COUNT($A$2:A84)+1</f>
        <v>72</v>
      </c>
      <c r="B85" s="16" t="s">
        <v>90</v>
      </c>
      <c r="C85" s="16" t="s">
        <v>103</v>
      </c>
      <c r="D85" s="16" t="s">
        <v>107</v>
      </c>
      <c r="E85" s="21">
        <v>230</v>
      </c>
      <c r="F85" s="15">
        <v>0</v>
      </c>
      <c r="G85" s="15" t="s">
        <v>18</v>
      </c>
    </row>
    <row r="86" ht="36" spans="1:7">
      <c r="A86" s="20">
        <f>COUNT($A$2:A85)+1</f>
        <v>73</v>
      </c>
      <c r="B86" s="16" t="s">
        <v>90</v>
      </c>
      <c r="C86" s="16" t="s">
        <v>103</v>
      </c>
      <c r="D86" s="16" t="s">
        <v>108</v>
      </c>
      <c r="E86" s="21">
        <v>280</v>
      </c>
      <c r="F86" s="15">
        <v>0</v>
      </c>
      <c r="G86" s="15" t="s">
        <v>18</v>
      </c>
    </row>
    <row r="87" ht="24" spans="1:7">
      <c r="A87" s="20">
        <f>COUNT($A$2:A86)+1</f>
        <v>74</v>
      </c>
      <c r="B87" s="16" t="s">
        <v>90</v>
      </c>
      <c r="C87" s="16" t="s">
        <v>103</v>
      </c>
      <c r="D87" s="16" t="s">
        <v>109</v>
      </c>
      <c r="E87" s="21">
        <v>1750</v>
      </c>
      <c r="F87" s="15">
        <v>345</v>
      </c>
      <c r="G87" s="15"/>
    </row>
    <row r="88" ht="36" spans="1:7">
      <c r="A88" s="20">
        <f>COUNT($A$2:A87)+1</f>
        <v>75</v>
      </c>
      <c r="B88" s="16" t="s">
        <v>90</v>
      </c>
      <c r="C88" s="16" t="s">
        <v>103</v>
      </c>
      <c r="D88" s="16" t="s">
        <v>110</v>
      </c>
      <c r="E88" s="21">
        <v>280</v>
      </c>
      <c r="F88" s="15">
        <v>0</v>
      </c>
      <c r="G88" s="15" t="s">
        <v>18</v>
      </c>
    </row>
    <row r="89" ht="36" spans="1:7">
      <c r="A89" s="20">
        <f>COUNT($A$2:A88)+1</f>
        <v>76</v>
      </c>
      <c r="B89" s="16" t="s">
        <v>90</v>
      </c>
      <c r="C89" s="16" t="s">
        <v>103</v>
      </c>
      <c r="D89" s="16" t="s">
        <v>111</v>
      </c>
      <c r="E89" s="21">
        <v>400</v>
      </c>
      <c r="F89" s="15">
        <v>35</v>
      </c>
      <c r="G89" s="15" t="s">
        <v>24</v>
      </c>
    </row>
    <row r="90" ht="24" spans="1:7">
      <c r="A90" s="20">
        <f>COUNT($A$2:A89)+1</f>
        <v>77</v>
      </c>
      <c r="B90" s="16" t="s">
        <v>90</v>
      </c>
      <c r="C90" s="16" t="s">
        <v>103</v>
      </c>
      <c r="D90" s="16" t="s">
        <v>112</v>
      </c>
      <c r="E90" s="21">
        <v>1534</v>
      </c>
      <c r="F90" s="15">
        <v>302</v>
      </c>
      <c r="G90" s="15"/>
    </row>
    <row r="91" ht="36" spans="1:7">
      <c r="A91" s="20">
        <f>COUNT($A$2:A90)+1</f>
        <v>78</v>
      </c>
      <c r="B91" s="16" t="s">
        <v>90</v>
      </c>
      <c r="C91" s="16" t="s">
        <v>103</v>
      </c>
      <c r="D91" s="16" t="s">
        <v>113</v>
      </c>
      <c r="E91" s="21">
        <v>2000</v>
      </c>
      <c r="F91" s="15">
        <v>113</v>
      </c>
      <c r="G91" s="15" t="s">
        <v>24</v>
      </c>
    </row>
    <row r="92" ht="36" spans="1:7">
      <c r="A92" s="20">
        <f>COUNT($A$2:A91)+1</f>
        <v>79</v>
      </c>
      <c r="B92" s="16" t="s">
        <v>90</v>
      </c>
      <c r="C92" s="16" t="s">
        <v>103</v>
      </c>
      <c r="D92" s="16" t="s">
        <v>114</v>
      </c>
      <c r="E92" s="21">
        <v>500</v>
      </c>
      <c r="F92" s="15">
        <v>0</v>
      </c>
      <c r="G92" s="15" t="s">
        <v>18</v>
      </c>
    </row>
    <row r="93" ht="24" spans="1:7">
      <c r="A93" s="20">
        <f>COUNT($A$2:A92)+1</f>
        <v>80</v>
      </c>
      <c r="B93" s="16" t="s">
        <v>90</v>
      </c>
      <c r="C93" s="16" t="s">
        <v>103</v>
      </c>
      <c r="D93" s="16" t="s">
        <v>115</v>
      </c>
      <c r="E93" s="21">
        <v>635</v>
      </c>
      <c r="F93" s="15">
        <v>125</v>
      </c>
      <c r="G93" s="15"/>
    </row>
    <row r="94" ht="36" spans="1:7">
      <c r="A94" s="20">
        <f>COUNT($A$2:A93)+1</f>
        <v>81</v>
      </c>
      <c r="B94" s="16" t="s">
        <v>90</v>
      </c>
      <c r="C94" s="16" t="s">
        <v>103</v>
      </c>
      <c r="D94" s="16" t="s">
        <v>116</v>
      </c>
      <c r="E94" s="21">
        <v>1280</v>
      </c>
      <c r="F94" s="15">
        <v>0</v>
      </c>
      <c r="G94" s="15" t="s">
        <v>18</v>
      </c>
    </row>
    <row r="95" s="2" customFormat="1" ht="36" spans="1:7">
      <c r="A95" s="20">
        <f>COUNT($A$2:A94)+1</f>
        <v>82</v>
      </c>
      <c r="B95" s="16" t="s">
        <v>90</v>
      </c>
      <c r="C95" s="16" t="s">
        <v>103</v>
      </c>
      <c r="D95" s="16" t="s">
        <v>117</v>
      </c>
      <c r="E95" s="21">
        <v>180</v>
      </c>
      <c r="F95" s="15">
        <v>0</v>
      </c>
      <c r="G95" s="15" t="s">
        <v>18</v>
      </c>
    </row>
    <row r="96" ht="24" spans="1:7">
      <c r="A96" s="20">
        <f>COUNT($A$2:A95)+1</f>
        <v>83</v>
      </c>
      <c r="B96" s="16" t="s">
        <v>90</v>
      </c>
      <c r="C96" s="16" t="s">
        <v>103</v>
      </c>
      <c r="D96" s="16" t="s">
        <v>118</v>
      </c>
      <c r="E96" s="21">
        <v>2800</v>
      </c>
      <c r="F96" s="15">
        <v>552</v>
      </c>
      <c r="G96" s="15"/>
    </row>
    <row r="97" ht="24" spans="1:7">
      <c r="A97" s="20">
        <f>COUNT($A$2:A96)+1</f>
        <v>84</v>
      </c>
      <c r="B97" s="16" t="s">
        <v>90</v>
      </c>
      <c r="C97" s="16" t="s">
        <v>103</v>
      </c>
      <c r="D97" s="16" t="s">
        <v>119</v>
      </c>
      <c r="E97" s="21">
        <v>3500</v>
      </c>
      <c r="F97" s="15">
        <v>690</v>
      </c>
      <c r="G97" s="15"/>
    </row>
    <row r="98" ht="24" spans="1:7">
      <c r="A98" s="20">
        <f>COUNT($A$2:A97)+1</f>
        <v>85</v>
      </c>
      <c r="B98" s="16" t="s">
        <v>90</v>
      </c>
      <c r="C98" s="16" t="s">
        <v>103</v>
      </c>
      <c r="D98" s="16" t="s">
        <v>120</v>
      </c>
      <c r="E98" s="21">
        <v>630</v>
      </c>
      <c r="F98" s="15">
        <v>124</v>
      </c>
      <c r="G98" s="15"/>
    </row>
    <row r="99" ht="36" spans="1:7">
      <c r="A99" s="20">
        <f>COUNT($A$2:A98)+1</f>
        <v>86</v>
      </c>
      <c r="B99" s="16" t="s">
        <v>90</v>
      </c>
      <c r="C99" s="16" t="s">
        <v>103</v>
      </c>
      <c r="D99" s="16" t="s">
        <v>121</v>
      </c>
      <c r="E99" s="21">
        <v>540</v>
      </c>
      <c r="F99" s="15">
        <v>0</v>
      </c>
      <c r="G99" s="15" t="s">
        <v>18</v>
      </c>
    </row>
    <row r="100" ht="24" spans="1:7">
      <c r="A100" s="20">
        <f>COUNT($A$2:A99)+1</f>
        <v>87</v>
      </c>
      <c r="B100" s="16" t="s">
        <v>90</v>
      </c>
      <c r="C100" s="16" t="s">
        <v>103</v>
      </c>
      <c r="D100" s="16" t="s">
        <v>122</v>
      </c>
      <c r="E100" s="21">
        <v>2200</v>
      </c>
      <c r="F100" s="15">
        <v>434</v>
      </c>
      <c r="G100" s="15"/>
    </row>
    <row r="101" ht="36" spans="1:7">
      <c r="A101" s="20">
        <f>COUNT($A$2:A100)+1</f>
        <v>88</v>
      </c>
      <c r="B101" s="16" t="s">
        <v>90</v>
      </c>
      <c r="C101" s="16" t="s">
        <v>103</v>
      </c>
      <c r="D101" s="16" t="s">
        <v>123</v>
      </c>
      <c r="E101" s="21">
        <v>420</v>
      </c>
      <c r="F101" s="15">
        <v>0</v>
      </c>
      <c r="G101" s="15" t="s">
        <v>18</v>
      </c>
    </row>
    <row r="102" ht="36" spans="1:7">
      <c r="A102" s="20">
        <f>COUNT($A$2:A101)+1</f>
        <v>89</v>
      </c>
      <c r="B102" s="16" t="s">
        <v>90</v>
      </c>
      <c r="C102" s="16" t="s">
        <v>103</v>
      </c>
      <c r="D102" s="16" t="s">
        <v>124</v>
      </c>
      <c r="E102" s="21">
        <v>84</v>
      </c>
      <c r="F102" s="15">
        <v>0</v>
      </c>
      <c r="G102" s="15" t="s">
        <v>18</v>
      </c>
    </row>
    <row r="103" ht="36" spans="1:7">
      <c r="A103" s="20">
        <f>COUNT($A$2:A102)+1</f>
        <v>90</v>
      </c>
      <c r="B103" s="16" t="s">
        <v>90</v>
      </c>
      <c r="C103" s="16" t="s">
        <v>103</v>
      </c>
      <c r="D103" s="16" t="s">
        <v>125</v>
      </c>
      <c r="E103" s="21">
        <v>420</v>
      </c>
      <c r="F103" s="15">
        <v>0</v>
      </c>
      <c r="G103" s="15" t="s">
        <v>18</v>
      </c>
    </row>
    <row r="104" ht="36" spans="1:7">
      <c r="A104" s="20">
        <f>COUNT($A$2:A103)+1</f>
        <v>91</v>
      </c>
      <c r="B104" s="16" t="s">
        <v>90</v>
      </c>
      <c r="C104" s="16" t="s">
        <v>103</v>
      </c>
      <c r="D104" s="16" t="s">
        <v>126</v>
      </c>
      <c r="E104" s="21">
        <v>140</v>
      </c>
      <c r="F104" s="15">
        <v>0</v>
      </c>
      <c r="G104" s="15" t="s">
        <v>18</v>
      </c>
    </row>
    <row r="105" ht="36" spans="1:7">
      <c r="A105" s="20">
        <f>COUNT($A$2:A104)+1</f>
        <v>92</v>
      </c>
      <c r="B105" s="16" t="s">
        <v>90</v>
      </c>
      <c r="C105" s="16" t="s">
        <v>103</v>
      </c>
      <c r="D105" s="16" t="s">
        <v>127</v>
      </c>
      <c r="E105" s="21">
        <v>170</v>
      </c>
      <c r="F105" s="15">
        <v>0</v>
      </c>
      <c r="G105" s="15" t="s">
        <v>18</v>
      </c>
    </row>
    <row r="106" s="2" customFormat="1" ht="36" spans="1:7">
      <c r="A106" s="20">
        <f>COUNT($A$2:A105)+1</f>
        <v>93</v>
      </c>
      <c r="B106" s="16" t="s">
        <v>90</v>
      </c>
      <c r="C106" s="16" t="s">
        <v>103</v>
      </c>
      <c r="D106" s="16" t="s">
        <v>128</v>
      </c>
      <c r="E106" s="21">
        <v>90</v>
      </c>
      <c r="F106" s="15">
        <v>0</v>
      </c>
      <c r="G106" s="15" t="s">
        <v>18</v>
      </c>
    </row>
    <row r="107" s="1" customFormat="1" spans="1:7">
      <c r="A107" s="13" t="s">
        <v>68</v>
      </c>
      <c r="B107" s="16"/>
      <c r="C107" s="13" t="s">
        <v>129</v>
      </c>
      <c r="D107" s="18"/>
      <c r="E107" s="12">
        <f>SUM(E108:E114)</f>
        <v>7158</v>
      </c>
      <c r="F107" s="12">
        <f>SUM(F108:F114)</f>
        <v>1082</v>
      </c>
      <c r="G107" s="12"/>
    </row>
    <row r="108" ht="36" spans="1:7">
      <c r="A108" s="17">
        <f>COUNT($A$2:A107)+1</f>
        <v>94</v>
      </c>
      <c r="B108" s="16" t="s">
        <v>90</v>
      </c>
      <c r="C108" s="16" t="s">
        <v>130</v>
      </c>
      <c r="D108" s="16" t="s">
        <v>131</v>
      </c>
      <c r="E108" s="21">
        <v>200</v>
      </c>
      <c r="F108" s="15">
        <v>0</v>
      </c>
      <c r="G108" s="15" t="s">
        <v>18</v>
      </c>
    </row>
    <row r="109" ht="36" spans="1:7">
      <c r="A109" s="17">
        <f>COUNT($A$2:A108)+1</f>
        <v>95</v>
      </c>
      <c r="B109" s="16" t="s">
        <v>90</v>
      </c>
      <c r="C109" s="16" t="s">
        <v>130</v>
      </c>
      <c r="D109" s="16" t="s">
        <v>132</v>
      </c>
      <c r="E109" s="21">
        <v>800</v>
      </c>
      <c r="F109" s="15">
        <v>59</v>
      </c>
      <c r="G109" s="15" t="s">
        <v>24</v>
      </c>
    </row>
    <row r="110" ht="34" customHeight="1" spans="1:7">
      <c r="A110" s="17">
        <f>COUNT($A$2:A109)+1</f>
        <v>96</v>
      </c>
      <c r="B110" s="16" t="s">
        <v>90</v>
      </c>
      <c r="C110" s="16" t="s">
        <v>130</v>
      </c>
      <c r="D110" s="16" t="s">
        <v>133</v>
      </c>
      <c r="E110" s="21">
        <v>2800</v>
      </c>
      <c r="F110" s="15">
        <v>552</v>
      </c>
      <c r="G110" s="15"/>
    </row>
    <row r="111" ht="36" spans="1:7">
      <c r="A111" s="17">
        <f>COUNT($A$2:A110)+1</f>
        <v>97</v>
      </c>
      <c r="B111" s="16" t="s">
        <v>90</v>
      </c>
      <c r="C111" s="16" t="s">
        <v>130</v>
      </c>
      <c r="D111" s="16" t="s">
        <v>134</v>
      </c>
      <c r="E111" s="21">
        <v>600</v>
      </c>
      <c r="F111" s="15">
        <v>61</v>
      </c>
      <c r="G111" s="15" t="s">
        <v>24</v>
      </c>
    </row>
    <row r="112" ht="24" spans="1:7">
      <c r="A112" s="17">
        <f>COUNT($A$2:A111)+1</f>
        <v>98</v>
      </c>
      <c r="B112" s="16" t="s">
        <v>90</v>
      </c>
      <c r="C112" s="16" t="s">
        <v>130</v>
      </c>
      <c r="D112" s="16" t="s">
        <v>135</v>
      </c>
      <c r="E112" s="21">
        <v>650</v>
      </c>
      <c r="F112" s="15">
        <v>128</v>
      </c>
      <c r="G112" s="15"/>
    </row>
    <row r="113" ht="36" spans="1:7">
      <c r="A113" s="17">
        <f>COUNT($A$2:A112)+1</f>
        <v>99</v>
      </c>
      <c r="B113" s="16" t="s">
        <v>90</v>
      </c>
      <c r="C113" s="16" t="s">
        <v>130</v>
      </c>
      <c r="D113" s="16" t="s">
        <v>136</v>
      </c>
      <c r="E113" s="21">
        <v>1020</v>
      </c>
      <c r="F113" s="15">
        <v>68</v>
      </c>
      <c r="G113" s="15" t="s">
        <v>24</v>
      </c>
    </row>
    <row r="114" ht="24" spans="1:7">
      <c r="A114" s="17">
        <f>COUNT($A$2:A113)+1</f>
        <v>100</v>
      </c>
      <c r="B114" s="16" t="s">
        <v>90</v>
      </c>
      <c r="C114" s="16" t="s">
        <v>130</v>
      </c>
      <c r="D114" s="16" t="s">
        <v>137</v>
      </c>
      <c r="E114" s="21">
        <v>1088</v>
      </c>
      <c r="F114" s="15">
        <v>214</v>
      </c>
      <c r="G114" s="15"/>
    </row>
    <row r="115" s="1" customFormat="1" spans="1:7">
      <c r="A115" s="13" t="s">
        <v>138</v>
      </c>
      <c r="B115" s="16"/>
      <c r="C115" s="13" t="s">
        <v>139</v>
      </c>
      <c r="D115" s="18"/>
      <c r="E115" s="12">
        <f>SUM(E116:E136)</f>
        <v>19488</v>
      </c>
      <c r="F115" s="12">
        <f>SUM(F116:F136)</f>
        <v>2046</v>
      </c>
      <c r="G115" s="12"/>
    </row>
    <row r="116" ht="24" spans="1:7">
      <c r="A116" s="17">
        <f>COUNT($A$2:A115)+1</f>
        <v>101</v>
      </c>
      <c r="B116" s="16" t="s">
        <v>90</v>
      </c>
      <c r="C116" s="16" t="s">
        <v>140</v>
      </c>
      <c r="D116" s="16" t="s">
        <v>141</v>
      </c>
      <c r="E116" s="17">
        <v>750</v>
      </c>
      <c r="F116" s="15">
        <v>148</v>
      </c>
      <c r="G116" s="15"/>
    </row>
    <row r="117" ht="24" spans="1:7">
      <c r="A117" s="17">
        <f>COUNT($A$2:A116)+1</f>
        <v>102</v>
      </c>
      <c r="B117" s="16" t="s">
        <v>90</v>
      </c>
      <c r="C117" s="16" t="s">
        <v>140</v>
      </c>
      <c r="D117" s="16" t="s">
        <v>142</v>
      </c>
      <c r="E117" s="17">
        <v>600</v>
      </c>
      <c r="F117" s="15">
        <v>118</v>
      </c>
      <c r="G117" s="15"/>
    </row>
    <row r="118" ht="24" spans="1:7">
      <c r="A118" s="17">
        <f>COUNT($A$2:A117)+1</f>
        <v>103</v>
      </c>
      <c r="B118" s="16" t="s">
        <v>90</v>
      </c>
      <c r="C118" s="16" t="s">
        <v>140</v>
      </c>
      <c r="D118" s="16" t="s">
        <v>143</v>
      </c>
      <c r="E118" s="17">
        <v>600</v>
      </c>
      <c r="F118" s="15">
        <v>118</v>
      </c>
      <c r="G118" s="15"/>
    </row>
    <row r="119" ht="36" spans="1:7">
      <c r="A119" s="17">
        <f>COUNT($A$2:A118)+1</f>
        <v>104</v>
      </c>
      <c r="B119" s="16" t="s">
        <v>90</v>
      </c>
      <c r="C119" s="16" t="s">
        <v>140</v>
      </c>
      <c r="D119" s="16" t="s">
        <v>144</v>
      </c>
      <c r="E119" s="17">
        <v>1350</v>
      </c>
      <c r="F119" s="15">
        <v>71</v>
      </c>
      <c r="G119" s="15" t="s">
        <v>24</v>
      </c>
    </row>
    <row r="120" s="2" customFormat="1" ht="36" spans="1:7">
      <c r="A120" s="17">
        <f>COUNT($A$2:A119)+1</f>
        <v>105</v>
      </c>
      <c r="B120" s="16" t="s">
        <v>90</v>
      </c>
      <c r="C120" s="16" t="s">
        <v>140</v>
      </c>
      <c r="D120" s="16" t="s">
        <v>145</v>
      </c>
      <c r="E120" s="17">
        <v>1150</v>
      </c>
      <c r="F120" s="15">
        <v>60</v>
      </c>
      <c r="G120" s="15" t="s">
        <v>24</v>
      </c>
    </row>
    <row r="121" ht="36" spans="1:7">
      <c r="A121" s="17">
        <f>COUNT($A$2:A120)+1</f>
        <v>106</v>
      </c>
      <c r="B121" s="16" t="s">
        <v>90</v>
      </c>
      <c r="C121" s="16" t="s">
        <v>140</v>
      </c>
      <c r="D121" s="16" t="s">
        <v>146</v>
      </c>
      <c r="E121" s="17">
        <v>650</v>
      </c>
      <c r="F121" s="15">
        <v>0</v>
      </c>
      <c r="G121" s="15" t="s">
        <v>18</v>
      </c>
    </row>
    <row r="122" ht="36" spans="1:7">
      <c r="A122" s="17">
        <f>COUNT($A$2:A121)+1</f>
        <v>107</v>
      </c>
      <c r="B122" s="16" t="s">
        <v>90</v>
      </c>
      <c r="C122" s="16" t="s">
        <v>140</v>
      </c>
      <c r="D122" s="16" t="s">
        <v>147</v>
      </c>
      <c r="E122" s="17">
        <v>330</v>
      </c>
      <c r="F122" s="15">
        <v>0</v>
      </c>
      <c r="G122" s="15" t="s">
        <v>18</v>
      </c>
    </row>
    <row r="123" ht="24" spans="1:7">
      <c r="A123" s="17">
        <f>COUNT($A$2:A122)+1</f>
        <v>108</v>
      </c>
      <c r="B123" s="16" t="s">
        <v>90</v>
      </c>
      <c r="C123" s="16" t="s">
        <v>140</v>
      </c>
      <c r="D123" s="16" t="s">
        <v>148</v>
      </c>
      <c r="E123" s="17">
        <v>1050</v>
      </c>
      <c r="F123" s="15">
        <v>207</v>
      </c>
      <c r="G123" s="15"/>
    </row>
    <row r="124" ht="24" spans="1:7">
      <c r="A124" s="17">
        <f>COUNT($A$2:A123)+1</f>
        <v>109</v>
      </c>
      <c r="B124" s="16" t="s">
        <v>90</v>
      </c>
      <c r="C124" s="16" t="s">
        <v>140</v>
      </c>
      <c r="D124" s="16" t="s">
        <v>149</v>
      </c>
      <c r="E124" s="17">
        <v>500</v>
      </c>
      <c r="F124" s="15">
        <v>99</v>
      </c>
      <c r="G124" s="15"/>
    </row>
    <row r="125" ht="36" spans="1:7">
      <c r="A125" s="17">
        <f>COUNT($A$2:A124)+1</f>
        <v>110</v>
      </c>
      <c r="B125" s="16" t="s">
        <v>90</v>
      </c>
      <c r="C125" s="16" t="s">
        <v>140</v>
      </c>
      <c r="D125" s="16" t="s">
        <v>150</v>
      </c>
      <c r="E125" s="17">
        <v>1800</v>
      </c>
      <c r="F125" s="15">
        <v>19</v>
      </c>
      <c r="G125" s="15" t="s">
        <v>24</v>
      </c>
    </row>
    <row r="126" ht="36" spans="1:7">
      <c r="A126" s="17">
        <f>COUNT($A$2:A125)+1</f>
        <v>111</v>
      </c>
      <c r="B126" s="16" t="s">
        <v>90</v>
      </c>
      <c r="C126" s="16" t="s">
        <v>140</v>
      </c>
      <c r="D126" s="16" t="s">
        <v>151</v>
      </c>
      <c r="E126" s="17">
        <v>640</v>
      </c>
      <c r="F126" s="15">
        <v>0</v>
      </c>
      <c r="G126" s="15" t="s">
        <v>18</v>
      </c>
    </row>
    <row r="127" ht="36" spans="1:7">
      <c r="A127" s="17">
        <f>COUNT($A$2:A126)+1</f>
        <v>112</v>
      </c>
      <c r="B127" s="16" t="s">
        <v>90</v>
      </c>
      <c r="C127" s="16" t="s">
        <v>140</v>
      </c>
      <c r="D127" s="16" t="s">
        <v>152</v>
      </c>
      <c r="E127" s="17">
        <v>480</v>
      </c>
      <c r="F127" s="15">
        <v>34</v>
      </c>
      <c r="G127" s="15" t="s">
        <v>24</v>
      </c>
    </row>
    <row r="128" ht="36" spans="1:7">
      <c r="A128" s="17">
        <f>COUNT($A$2:A127)+1</f>
        <v>113</v>
      </c>
      <c r="B128" s="16" t="s">
        <v>90</v>
      </c>
      <c r="C128" s="16" t="s">
        <v>140</v>
      </c>
      <c r="D128" s="16" t="s">
        <v>153</v>
      </c>
      <c r="E128" s="17">
        <v>400</v>
      </c>
      <c r="F128" s="15">
        <v>0</v>
      </c>
      <c r="G128" s="15" t="s">
        <v>18</v>
      </c>
    </row>
    <row r="129" ht="36" spans="1:7">
      <c r="A129" s="17">
        <f>COUNT($A$2:A128)+1</f>
        <v>114</v>
      </c>
      <c r="B129" s="16" t="s">
        <v>90</v>
      </c>
      <c r="C129" s="16" t="s">
        <v>140</v>
      </c>
      <c r="D129" s="16" t="s">
        <v>154</v>
      </c>
      <c r="E129" s="17">
        <v>1200</v>
      </c>
      <c r="F129" s="15">
        <v>102</v>
      </c>
      <c r="G129" s="15" t="s">
        <v>24</v>
      </c>
    </row>
    <row r="130" ht="24" spans="1:7">
      <c r="A130" s="17">
        <f>COUNT($A$2:A129)+1</f>
        <v>115</v>
      </c>
      <c r="B130" s="16" t="s">
        <v>90</v>
      </c>
      <c r="C130" s="16" t="s">
        <v>140</v>
      </c>
      <c r="D130" s="16" t="s">
        <v>155</v>
      </c>
      <c r="E130" s="17">
        <v>2200</v>
      </c>
      <c r="F130" s="15">
        <v>433</v>
      </c>
      <c r="G130" s="15"/>
    </row>
    <row r="131" s="2" customFormat="1" ht="36" spans="1:7">
      <c r="A131" s="17">
        <f>COUNT($A$2:A130)+1</f>
        <v>116</v>
      </c>
      <c r="B131" s="16" t="s">
        <v>90</v>
      </c>
      <c r="C131" s="16" t="s">
        <v>140</v>
      </c>
      <c r="D131" s="16" t="s">
        <v>156</v>
      </c>
      <c r="E131" s="17">
        <v>270</v>
      </c>
      <c r="F131" s="15">
        <v>0</v>
      </c>
      <c r="G131" s="15" t="s">
        <v>18</v>
      </c>
    </row>
    <row r="132" spans="1:7">
      <c r="A132" s="17">
        <f>COUNT($A$2:A131)+1</f>
        <v>117</v>
      </c>
      <c r="B132" s="16" t="s">
        <v>90</v>
      </c>
      <c r="C132" s="16" t="s">
        <v>140</v>
      </c>
      <c r="D132" s="16" t="s">
        <v>157</v>
      </c>
      <c r="E132" s="17">
        <v>260</v>
      </c>
      <c r="F132" s="15">
        <v>50</v>
      </c>
      <c r="G132" s="15"/>
    </row>
    <row r="133" ht="24" spans="1:7">
      <c r="A133" s="17">
        <f>COUNT($A$2:A132)+1</f>
        <v>118</v>
      </c>
      <c r="B133" s="16" t="s">
        <v>90</v>
      </c>
      <c r="C133" s="16" t="s">
        <v>140</v>
      </c>
      <c r="D133" s="16" t="s">
        <v>158</v>
      </c>
      <c r="E133" s="17">
        <v>768</v>
      </c>
      <c r="F133" s="15">
        <v>151</v>
      </c>
      <c r="G133" s="15"/>
    </row>
    <row r="134" ht="24" spans="1:7">
      <c r="A134" s="17">
        <f>COUNT($A$2:A133)+1</f>
        <v>119</v>
      </c>
      <c r="B134" s="16" t="s">
        <v>90</v>
      </c>
      <c r="C134" s="16" t="s">
        <v>140</v>
      </c>
      <c r="D134" s="16" t="s">
        <v>159</v>
      </c>
      <c r="E134" s="17">
        <v>840</v>
      </c>
      <c r="F134" s="15">
        <v>165</v>
      </c>
      <c r="G134" s="15"/>
    </row>
    <row r="135" s="2" customFormat="1" ht="36" spans="1:7">
      <c r="A135" s="17">
        <f>COUNT($A$2:A134)+1</f>
        <v>120</v>
      </c>
      <c r="B135" s="16" t="s">
        <v>90</v>
      </c>
      <c r="C135" s="16" t="s">
        <v>140</v>
      </c>
      <c r="D135" s="16" t="s">
        <v>160</v>
      </c>
      <c r="E135" s="17">
        <v>2250</v>
      </c>
      <c r="F135" s="15">
        <v>185</v>
      </c>
      <c r="G135" s="15" t="s">
        <v>24</v>
      </c>
    </row>
    <row r="136" s="2" customFormat="1" ht="36" spans="1:7">
      <c r="A136" s="17">
        <f>COUNT($A$2:A135)+1</f>
        <v>121</v>
      </c>
      <c r="B136" s="16" t="s">
        <v>90</v>
      </c>
      <c r="C136" s="16" t="s">
        <v>140</v>
      </c>
      <c r="D136" s="16" t="s">
        <v>161</v>
      </c>
      <c r="E136" s="17">
        <v>1400</v>
      </c>
      <c r="F136" s="15">
        <v>86</v>
      </c>
      <c r="G136" s="15" t="s">
        <v>24</v>
      </c>
    </row>
    <row r="137" s="1" customFormat="1" spans="1:7">
      <c r="A137" s="13" t="s">
        <v>162</v>
      </c>
      <c r="B137" s="16"/>
      <c r="C137" s="13" t="s">
        <v>163</v>
      </c>
      <c r="D137" s="18"/>
      <c r="E137" s="12">
        <f>SUM(E138:E143)</f>
        <v>7074</v>
      </c>
      <c r="F137" s="12">
        <f>SUM(F138:F143)</f>
        <v>650</v>
      </c>
      <c r="G137" s="12"/>
    </row>
    <row r="138" ht="24" spans="1:7">
      <c r="A138" s="20">
        <f>COUNT($A$2:A137)+1</f>
        <v>122</v>
      </c>
      <c r="B138" s="16" t="s">
        <v>90</v>
      </c>
      <c r="C138" s="16" t="s">
        <v>164</v>
      </c>
      <c r="D138" s="16" t="s">
        <v>165</v>
      </c>
      <c r="E138" s="21">
        <f>400+250+500</f>
        <v>1150</v>
      </c>
      <c r="F138" s="15">
        <v>220</v>
      </c>
      <c r="G138" s="15"/>
    </row>
    <row r="139" s="2" customFormat="1" ht="36" spans="1:7">
      <c r="A139" s="20">
        <f>COUNT($A$2:A138)+1</f>
        <v>123</v>
      </c>
      <c r="B139" s="16" t="s">
        <v>90</v>
      </c>
      <c r="C139" s="16" t="s">
        <v>164</v>
      </c>
      <c r="D139" s="16" t="s">
        <v>166</v>
      </c>
      <c r="E139" s="21">
        <v>500</v>
      </c>
      <c r="F139" s="15">
        <v>0</v>
      </c>
      <c r="G139" s="15" t="s">
        <v>18</v>
      </c>
    </row>
    <row r="140" ht="24" spans="1:7">
      <c r="A140" s="20">
        <f>COUNT($A$2:A139)+1</f>
        <v>124</v>
      </c>
      <c r="B140" s="16" t="s">
        <v>90</v>
      </c>
      <c r="C140" s="16" t="s">
        <v>164</v>
      </c>
      <c r="D140" s="16" t="s">
        <v>167</v>
      </c>
      <c r="E140" s="21">
        <v>2184</v>
      </c>
      <c r="F140" s="15">
        <v>430</v>
      </c>
      <c r="G140" s="15"/>
    </row>
    <row r="141" ht="36" spans="1:7">
      <c r="A141" s="20">
        <f>COUNT($A$2:A140)+1</f>
        <v>125</v>
      </c>
      <c r="B141" s="16" t="s">
        <v>90</v>
      </c>
      <c r="C141" s="16" t="s">
        <v>164</v>
      </c>
      <c r="D141" s="16" t="s">
        <v>168</v>
      </c>
      <c r="E141" s="20">
        <v>2000</v>
      </c>
      <c r="F141" s="15">
        <v>0</v>
      </c>
      <c r="G141" s="15" t="s">
        <v>18</v>
      </c>
    </row>
    <row r="142" ht="36" spans="1:7">
      <c r="A142" s="20">
        <f>COUNT($A$2:A141)+1</f>
        <v>126</v>
      </c>
      <c r="B142" s="16" t="s">
        <v>90</v>
      </c>
      <c r="C142" s="16" t="s">
        <v>164</v>
      </c>
      <c r="D142" s="16" t="s">
        <v>169</v>
      </c>
      <c r="E142" s="21">
        <v>840</v>
      </c>
      <c r="F142" s="15">
        <v>0</v>
      </c>
      <c r="G142" s="15" t="s">
        <v>18</v>
      </c>
    </row>
    <row r="143" ht="36" spans="1:7">
      <c r="A143" s="20">
        <f>COUNT($A$2:A142)+1</f>
        <v>127</v>
      </c>
      <c r="B143" s="16" t="s">
        <v>90</v>
      </c>
      <c r="C143" s="16" t="s">
        <v>164</v>
      </c>
      <c r="D143" s="16" t="s">
        <v>170</v>
      </c>
      <c r="E143" s="21">
        <v>400</v>
      </c>
      <c r="F143" s="15">
        <v>0</v>
      </c>
      <c r="G143" s="15" t="s">
        <v>18</v>
      </c>
    </row>
    <row r="144" spans="1:7">
      <c r="A144" s="13" t="s">
        <v>171</v>
      </c>
      <c r="B144" s="16"/>
      <c r="C144" s="13" t="s">
        <v>172</v>
      </c>
      <c r="D144" s="13"/>
      <c r="E144" s="12">
        <f>SUM(E145:E149)</f>
        <v>2932.8</v>
      </c>
      <c r="F144" s="12">
        <f>SUM(F145:F149)</f>
        <v>323</v>
      </c>
      <c r="G144" s="15"/>
    </row>
    <row r="145" ht="36" spans="1:7">
      <c r="A145" s="22">
        <f>COUNT($A$2:A144)+1</f>
        <v>128</v>
      </c>
      <c r="B145" s="16" t="s">
        <v>90</v>
      </c>
      <c r="C145" s="16" t="s">
        <v>173</v>
      </c>
      <c r="D145" s="16" t="s">
        <v>174</v>
      </c>
      <c r="E145" s="16">
        <v>1252.8</v>
      </c>
      <c r="F145" s="15">
        <v>138</v>
      </c>
      <c r="G145" s="15" t="s">
        <v>24</v>
      </c>
    </row>
    <row r="146" ht="36" spans="1:7">
      <c r="A146" s="22">
        <f>COUNT($A$2:A145)+1</f>
        <v>129</v>
      </c>
      <c r="B146" s="16" t="s">
        <v>90</v>
      </c>
      <c r="C146" s="16" t="s">
        <v>173</v>
      </c>
      <c r="D146" s="16" t="s">
        <v>175</v>
      </c>
      <c r="E146" s="16">
        <v>600</v>
      </c>
      <c r="F146" s="15">
        <v>21</v>
      </c>
      <c r="G146" s="15" t="s">
        <v>24</v>
      </c>
    </row>
    <row r="147" ht="24" spans="1:7">
      <c r="A147" s="22">
        <f>COUNT($A$2:A146)+1</f>
        <v>130</v>
      </c>
      <c r="B147" s="16" t="s">
        <v>90</v>
      </c>
      <c r="C147" s="16" t="s">
        <v>173</v>
      </c>
      <c r="D147" s="16" t="s">
        <v>176</v>
      </c>
      <c r="E147" s="16">
        <v>600</v>
      </c>
      <c r="F147" s="15">
        <v>118</v>
      </c>
      <c r="G147" s="15"/>
    </row>
    <row r="148" ht="36" spans="1:7">
      <c r="A148" s="22">
        <f>COUNT($A$2:A147)+1</f>
        <v>131</v>
      </c>
      <c r="B148" s="16" t="s">
        <v>90</v>
      </c>
      <c r="C148" s="16" t="s">
        <v>173</v>
      </c>
      <c r="D148" s="16" t="s">
        <v>177</v>
      </c>
      <c r="E148" s="16">
        <v>180</v>
      </c>
      <c r="F148" s="15">
        <v>19</v>
      </c>
      <c r="G148" s="15" t="s">
        <v>24</v>
      </c>
    </row>
    <row r="149" ht="36" spans="1:7">
      <c r="A149" s="22">
        <f>COUNT($A$2:A148)+1</f>
        <v>132</v>
      </c>
      <c r="B149" s="16" t="s">
        <v>90</v>
      </c>
      <c r="C149" s="16" t="s">
        <v>173</v>
      </c>
      <c r="D149" s="16" t="s">
        <v>178</v>
      </c>
      <c r="E149" s="16">
        <v>300</v>
      </c>
      <c r="F149" s="15">
        <v>27</v>
      </c>
      <c r="G149" s="15" t="s">
        <v>24</v>
      </c>
    </row>
    <row r="150" s="1" customFormat="1" spans="1:7">
      <c r="A150" s="13" t="s">
        <v>179</v>
      </c>
      <c r="B150" s="16"/>
      <c r="C150" s="13" t="s">
        <v>180</v>
      </c>
      <c r="D150" s="13"/>
      <c r="E150" s="12">
        <f>E151</f>
        <v>300</v>
      </c>
      <c r="F150" s="12">
        <f>F151</f>
        <v>0</v>
      </c>
      <c r="G150" s="12"/>
    </row>
    <row r="151" ht="36" spans="1:7">
      <c r="A151" s="20">
        <f>COUNT($A$2:A150)+1</f>
        <v>133</v>
      </c>
      <c r="B151" s="16" t="s">
        <v>90</v>
      </c>
      <c r="C151" s="16" t="s">
        <v>181</v>
      </c>
      <c r="D151" s="16" t="s">
        <v>182</v>
      </c>
      <c r="E151" s="21">
        <v>300</v>
      </c>
      <c r="F151" s="15">
        <v>0</v>
      </c>
      <c r="G151" s="15" t="s">
        <v>18</v>
      </c>
    </row>
    <row r="152" s="1" customFormat="1" spans="1:7">
      <c r="A152" s="13"/>
      <c r="B152" s="19"/>
      <c r="C152" s="13" t="s">
        <v>183</v>
      </c>
      <c r="D152" s="13"/>
      <c r="E152" s="12">
        <f>E153+E157+E160</f>
        <v>3622</v>
      </c>
      <c r="F152" s="12">
        <f>F153+F157+F160</f>
        <v>463</v>
      </c>
      <c r="G152" s="12"/>
    </row>
    <row r="153" s="1" customFormat="1" spans="1:7">
      <c r="A153" s="13" t="s">
        <v>11</v>
      </c>
      <c r="B153" s="19"/>
      <c r="C153" s="13" t="s">
        <v>184</v>
      </c>
      <c r="D153" s="13"/>
      <c r="E153" s="12">
        <f>SUM(E154:E156)</f>
        <v>3000</v>
      </c>
      <c r="F153" s="12">
        <f>SUM(F154:F156)</f>
        <v>400</v>
      </c>
      <c r="G153" s="12"/>
    </row>
    <row r="154" ht="36" spans="1:7">
      <c r="A154" s="17">
        <f>COUNT($A$2:A153)+1</f>
        <v>134</v>
      </c>
      <c r="B154" s="16" t="s">
        <v>185</v>
      </c>
      <c r="C154" s="16" t="s">
        <v>186</v>
      </c>
      <c r="D154" s="16" t="s">
        <v>187</v>
      </c>
      <c r="E154" s="21">
        <v>800</v>
      </c>
      <c r="F154" s="15">
        <v>0</v>
      </c>
      <c r="G154" s="15" t="s">
        <v>18</v>
      </c>
    </row>
    <row r="155" ht="24" spans="1:7">
      <c r="A155" s="17">
        <f>COUNT($A$2:A154)+1</f>
        <v>135</v>
      </c>
      <c r="B155" s="16" t="s">
        <v>185</v>
      </c>
      <c r="C155" s="16" t="s">
        <v>186</v>
      </c>
      <c r="D155" s="16" t="s">
        <v>188</v>
      </c>
      <c r="E155" s="21">
        <f>2900-900</f>
        <v>2000</v>
      </c>
      <c r="F155" s="15">
        <v>400</v>
      </c>
      <c r="G155" s="15"/>
    </row>
    <row r="156" ht="36" spans="1:7">
      <c r="A156" s="17">
        <f>COUNT($A$2:A155)+1</f>
        <v>136</v>
      </c>
      <c r="B156" s="16" t="s">
        <v>185</v>
      </c>
      <c r="C156" s="16" t="s">
        <v>186</v>
      </c>
      <c r="D156" s="16" t="s">
        <v>189</v>
      </c>
      <c r="E156" s="21">
        <v>200</v>
      </c>
      <c r="F156" s="15">
        <v>0</v>
      </c>
      <c r="G156" s="15" t="s">
        <v>18</v>
      </c>
    </row>
    <row r="157" s="1" customFormat="1" spans="1:7">
      <c r="A157" s="13" t="s">
        <v>49</v>
      </c>
      <c r="B157" s="16"/>
      <c r="C157" s="13" t="s">
        <v>190</v>
      </c>
      <c r="D157" s="18"/>
      <c r="E157" s="12">
        <f>SUM(E158:E159)</f>
        <v>602</v>
      </c>
      <c r="F157" s="12">
        <f>SUM(F158:F159)</f>
        <v>63</v>
      </c>
      <c r="G157" s="12"/>
    </row>
    <row r="158" s="2" customFormat="1" ht="36" spans="1:7">
      <c r="A158" s="17">
        <f>COUNT($A$2:A157)+1</f>
        <v>137</v>
      </c>
      <c r="B158" s="16" t="s">
        <v>185</v>
      </c>
      <c r="C158" s="16" t="s">
        <v>191</v>
      </c>
      <c r="D158" s="16" t="s">
        <v>192</v>
      </c>
      <c r="E158" s="21">
        <v>280</v>
      </c>
      <c r="F158" s="15">
        <v>0</v>
      </c>
      <c r="G158" s="15" t="s">
        <v>18</v>
      </c>
    </row>
    <row r="159" ht="24" spans="1:7">
      <c r="A159" s="17">
        <f>COUNT($A$2:A158)+1</f>
        <v>138</v>
      </c>
      <c r="B159" s="16" t="s">
        <v>185</v>
      </c>
      <c r="C159" s="16" t="s">
        <v>191</v>
      </c>
      <c r="D159" s="16" t="s">
        <v>193</v>
      </c>
      <c r="E159" s="21">
        <v>322</v>
      </c>
      <c r="F159" s="15">
        <v>63</v>
      </c>
      <c r="G159" s="15"/>
    </row>
    <row r="160" spans="1:7">
      <c r="A160" s="13" t="s">
        <v>60</v>
      </c>
      <c r="B160" s="16"/>
      <c r="C160" s="13" t="s">
        <v>194</v>
      </c>
      <c r="D160" s="14"/>
      <c r="E160" s="12">
        <f>E161</f>
        <v>20</v>
      </c>
      <c r="F160" s="12">
        <f>F161</f>
        <v>0</v>
      </c>
      <c r="G160" s="15"/>
    </row>
    <row r="161" s="2" customFormat="1" ht="36" spans="1:7">
      <c r="A161" s="17">
        <f>COUNT($A$2:A160)+1</f>
        <v>139</v>
      </c>
      <c r="B161" s="16" t="s">
        <v>185</v>
      </c>
      <c r="C161" s="16" t="s">
        <v>195</v>
      </c>
      <c r="D161" s="16" t="s">
        <v>196</v>
      </c>
      <c r="E161" s="21">
        <v>20</v>
      </c>
      <c r="F161" s="15">
        <v>0</v>
      </c>
      <c r="G161" s="15" t="s">
        <v>18</v>
      </c>
    </row>
    <row r="162" s="1" customFormat="1" spans="1:7">
      <c r="A162" s="13"/>
      <c r="B162" s="19"/>
      <c r="C162" s="13" t="s">
        <v>197</v>
      </c>
      <c r="D162" s="18"/>
      <c r="E162" s="12">
        <f>E163+E167</f>
        <v>3454</v>
      </c>
      <c r="F162" s="12">
        <f>F163+F167</f>
        <v>81</v>
      </c>
      <c r="G162" s="12"/>
    </row>
    <row r="163" s="1" customFormat="1" spans="1:7">
      <c r="A163" s="13" t="s">
        <v>11</v>
      </c>
      <c r="B163" s="19"/>
      <c r="C163" s="13" t="s">
        <v>198</v>
      </c>
      <c r="D163" s="18"/>
      <c r="E163" s="12">
        <f>SUM(E164:E166)</f>
        <v>3020</v>
      </c>
      <c r="F163" s="12">
        <f>SUM(F164:F166)</f>
        <v>81</v>
      </c>
      <c r="G163" s="12"/>
    </row>
    <row r="164" ht="36" spans="1:7">
      <c r="A164" s="17">
        <f>COUNT($A$2:A163)+1</f>
        <v>140</v>
      </c>
      <c r="B164" s="16" t="s">
        <v>199</v>
      </c>
      <c r="C164" s="16" t="s">
        <v>200</v>
      </c>
      <c r="D164" s="23" t="s">
        <v>201</v>
      </c>
      <c r="E164" s="24">
        <v>1430</v>
      </c>
      <c r="F164" s="15">
        <v>0</v>
      </c>
      <c r="G164" s="15" t="s">
        <v>24</v>
      </c>
    </row>
    <row r="165" s="2" customFormat="1" ht="36" spans="1:7">
      <c r="A165" s="17">
        <f>COUNT($A$2:A164)+1</f>
        <v>141</v>
      </c>
      <c r="B165" s="16" t="s">
        <v>199</v>
      </c>
      <c r="C165" s="16" t="s">
        <v>200</v>
      </c>
      <c r="D165" s="23" t="s">
        <v>202</v>
      </c>
      <c r="E165" s="24">
        <v>1200</v>
      </c>
      <c r="F165" s="15">
        <v>81</v>
      </c>
      <c r="G165" s="15" t="s">
        <v>24</v>
      </c>
    </row>
    <row r="166" ht="36" spans="1:7">
      <c r="A166" s="17">
        <f>COUNT($A$2:A165)+1</f>
        <v>142</v>
      </c>
      <c r="B166" s="16" t="s">
        <v>199</v>
      </c>
      <c r="C166" s="16" t="s">
        <v>200</v>
      </c>
      <c r="D166" s="23" t="s">
        <v>203</v>
      </c>
      <c r="E166" s="24">
        <v>390</v>
      </c>
      <c r="F166" s="15">
        <v>0</v>
      </c>
      <c r="G166" s="15" t="s">
        <v>24</v>
      </c>
    </row>
    <row r="167" s="1" customFormat="1" spans="1:7">
      <c r="A167" s="13" t="s">
        <v>49</v>
      </c>
      <c r="B167" s="16"/>
      <c r="C167" s="13" t="s">
        <v>204</v>
      </c>
      <c r="D167" s="18"/>
      <c r="E167" s="12">
        <f>SUM(E168:E170)</f>
        <v>434</v>
      </c>
      <c r="F167" s="12">
        <f>SUM(F168:F170)</f>
        <v>0</v>
      </c>
      <c r="G167" s="12"/>
    </row>
    <row r="168" ht="36" spans="1:7">
      <c r="A168" s="17">
        <f>COUNT($A$2:A167)+1</f>
        <v>143</v>
      </c>
      <c r="B168" s="16" t="s">
        <v>199</v>
      </c>
      <c r="C168" s="16" t="s">
        <v>205</v>
      </c>
      <c r="D168" s="25" t="s">
        <v>206</v>
      </c>
      <c r="E168" s="24">
        <v>200</v>
      </c>
      <c r="F168" s="15">
        <v>0</v>
      </c>
      <c r="G168" s="15" t="s">
        <v>18</v>
      </c>
    </row>
    <row r="169" ht="36" spans="1:7">
      <c r="A169" s="17">
        <f>COUNT($A$2:A168)+1</f>
        <v>144</v>
      </c>
      <c r="B169" s="16" t="s">
        <v>199</v>
      </c>
      <c r="C169" s="16" t="s">
        <v>205</v>
      </c>
      <c r="D169" s="23" t="s">
        <v>207</v>
      </c>
      <c r="E169" s="25">
        <v>120</v>
      </c>
      <c r="F169" s="15">
        <v>0</v>
      </c>
      <c r="G169" s="15" t="s">
        <v>18</v>
      </c>
    </row>
    <row r="170" ht="36" spans="1:7">
      <c r="A170" s="17">
        <f>COUNT($A$2:A169)+1</f>
        <v>145</v>
      </c>
      <c r="B170" s="16" t="s">
        <v>199</v>
      </c>
      <c r="C170" s="16" t="s">
        <v>205</v>
      </c>
      <c r="D170" s="25" t="s">
        <v>208</v>
      </c>
      <c r="E170" s="24">
        <v>114</v>
      </c>
      <c r="F170" s="15">
        <v>0</v>
      </c>
      <c r="G170" s="15" t="s">
        <v>18</v>
      </c>
    </row>
    <row r="171" s="1" customFormat="1" spans="1:7">
      <c r="A171" s="13"/>
      <c r="B171" s="19"/>
      <c r="C171" s="13" t="s">
        <v>209</v>
      </c>
      <c r="D171" s="18"/>
      <c r="E171" s="12">
        <f>E172+E178+E183+E196</f>
        <v>7147.75</v>
      </c>
      <c r="F171" s="12">
        <f>F172+F178+F183+F196</f>
        <v>241</v>
      </c>
      <c r="G171" s="12"/>
    </row>
    <row r="172" s="1" customFormat="1" spans="1:7">
      <c r="A172" s="13" t="s">
        <v>11</v>
      </c>
      <c r="B172" s="19"/>
      <c r="C172" s="13" t="s">
        <v>210</v>
      </c>
      <c r="D172" s="18"/>
      <c r="E172" s="12">
        <f>SUM(E173:E177)</f>
        <v>2010</v>
      </c>
      <c r="F172" s="12">
        <f>SUM(F173:F177)</f>
        <v>134</v>
      </c>
      <c r="G172" s="12"/>
    </row>
    <row r="173" ht="24" spans="1:7">
      <c r="A173" s="22">
        <f>COUNT($A$2:A172)+1</f>
        <v>146</v>
      </c>
      <c r="B173" s="16" t="s">
        <v>211</v>
      </c>
      <c r="C173" s="16" t="s">
        <v>212</v>
      </c>
      <c r="D173" s="16" t="s">
        <v>213</v>
      </c>
      <c r="E173" s="21">
        <v>260</v>
      </c>
      <c r="F173" s="15">
        <v>51</v>
      </c>
      <c r="G173" s="15"/>
    </row>
    <row r="174" ht="36" spans="1:7">
      <c r="A174" s="22">
        <f>COUNT($A$2:A173)+1</f>
        <v>147</v>
      </c>
      <c r="B174" s="16" t="s">
        <v>211</v>
      </c>
      <c r="C174" s="16" t="s">
        <v>212</v>
      </c>
      <c r="D174" s="16" t="s">
        <v>214</v>
      </c>
      <c r="E174" s="17">
        <v>390</v>
      </c>
      <c r="F174" s="15">
        <v>7</v>
      </c>
      <c r="G174" s="15" t="s">
        <v>24</v>
      </c>
    </row>
    <row r="175" ht="36" spans="1:7">
      <c r="A175" s="22">
        <f>COUNT($A$2:A174)+1</f>
        <v>148</v>
      </c>
      <c r="B175" s="16" t="s">
        <v>211</v>
      </c>
      <c r="C175" s="16" t="s">
        <v>212</v>
      </c>
      <c r="D175" s="16" t="s">
        <v>215</v>
      </c>
      <c r="E175" s="21">
        <v>700</v>
      </c>
      <c r="F175" s="15">
        <v>17</v>
      </c>
      <c r="G175" s="15" t="s">
        <v>24</v>
      </c>
    </row>
    <row r="176" ht="24" spans="1:7">
      <c r="A176" s="22">
        <f>COUNT($A$2:A175)+1</f>
        <v>149</v>
      </c>
      <c r="B176" s="16" t="s">
        <v>211</v>
      </c>
      <c r="C176" s="16" t="s">
        <v>212</v>
      </c>
      <c r="D176" s="16" t="s">
        <v>216</v>
      </c>
      <c r="E176" s="21">
        <v>160</v>
      </c>
      <c r="F176" s="15">
        <v>31</v>
      </c>
      <c r="G176" s="15"/>
    </row>
    <row r="177" ht="36" spans="1:7">
      <c r="A177" s="22">
        <f>COUNT($A$2:A176)+1</f>
        <v>150</v>
      </c>
      <c r="B177" s="16" t="s">
        <v>211</v>
      </c>
      <c r="C177" s="16" t="s">
        <v>212</v>
      </c>
      <c r="D177" s="16" t="s">
        <v>217</v>
      </c>
      <c r="E177" s="21">
        <v>500</v>
      </c>
      <c r="F177" s="15">
        <v>28</v>
      </c>
      <c r="G177" s="15" t="s">
        <v>24</v>
      </c>
    </row>
    <row r="178" s="1" customFormat="1" spans="1:7">
      <c r="A178" s="13" t="s">
        <v>49</v>
      </c>
      <c r="B178" s="16"/>
      <c r="C178" s="13" t="s">
        <v>218</v>
      </c>
      <c r="D178" s="18"/>
      <c r="E178" s="12">
        <f>SUM(E179:E182)</f>
        <v>1307</v>
      </c>
      <c r="F178" s="12">
        <f>SUM(F179:F182)</f>
        <v>76</v>
      </c>
      <c r="G178" s="12"/>
    </row>
    <row r="179" s="2" customFormat="1" ht="36" spans="1:7">
      <c r="A179" s="22">
        <f>COUNT($A$2:A178)+1</f>
        <v>151</v>
      </c>
      <c r="B179" s="16" t="s">
        <v>211</v>
      </c>
      <c r="C179" s="16" t="s">
        <v>219</v>
      </c>
      <c r="D179" s="16" t="s">
        <v>220</v>
      </c>
      <c r="E179" s="21">
        <v>135</v>
      </c>
      <c r="F179" s="15">
        <v>0</v>
      </c>
      <c r="G179" s="15" t="s">
        <v>18</v>
      </c>
    </row>
    <row r="180" ht="36" spans="1:7">
      <c r="A180" s="22">
        <f>COUNT($A$2:A179)+1</f>
        <v>152</v>
      </c>
      <c r="B180" s="16" t="s">
        <v>211</v>
      </c>
      <c r="C180" s="16" t="s">
        <v>219</v>
      </c>
      <c r="D180" s="16" t="s">
        <v>221</v>
      </c>
      <c r="E180" s="21">
        <v>900</v>
      </c>
      <c r="F180" s="15">
        <v>76</v>
      </c>
      <c r="G180" s="15" t="s">
        <v>24</v>
      </c>
    </row>
    <row r="181" ht="36" spans="1:7">
      <c r="A181" s="22">
        <f>COUNT($A$2:A180)+1</f>
        <v>153</v>
      </c>
      <c r="B181" s="16" t="s">
        <v>211</v>
      </c>
      <c r="C181" s="16" t="s">
        <v>219</v>
      </c>
      <c r="D181" s="16" t="s">
        <v>222</v>
      </c>
      <c r="E181" s="21">
        <v>140</v>
      </c>
      <c r="F181" s="15">
        <v>0</v>
      </c>
      <c r="G181" s="15" t="s">
        <v>18</v>
      </c>
    </row>
    <row r="182" s="2" customFormat="1" ht="36" spans="1:7">
      <c r="A182" s="22">
        <f>COUNT($A$2:A181)+1</f>
        <v>154</v>
      </c>
      <c r="B182" s="16" t="s">
        <v>211</v>
      </c>
      <c r="C182" s="16" t="s">
        <v>219</v>
      </c>
      <c r="D182" s="16" t="s">
        <v>223</v>
      </c>
      <c r="E182" s="21">
        <v>132</v>
      </c>
      <c r="F182" s="15">
        <v>0</v>
      </c>
      <c r="G182" s="15" t="s">
        <v>18</v>
      </c>
    </row>
    <row r="183" s="1" customFormat="1" spans="1:7">
      <c r="A183" s="13" t="s">
        <v>60</v>
      </c>
      <c r="B183" s="16"/>
      <c r="C183" s="13" t="s">
        <v>224</v>
      </c>
      <c r="D183" s="18"/>
      <c r="E183" s="12">
        <f>SUM(E184:E195)</f>
        <v>3430.75</v>
      </c>
      <c r="F183" s="12">
        <f>SUM(F184:F195)</f>
        <v>31</v>
      </c>
      <c r="G183" s="12"/>
    </row>
    <row r="184" ht="36" spans="1:7">
      <c r="A184" s="22">
        <f>COUNT($A$2:A183)+1</f>
        <v>155</v>
      </c>
      <c r="B184" s="16" t="s">
        <v>211</v>
      </c>
      <c r="C184" s="16" t="s">
        <v>225</v>
      </c>
      <c r="D184" s="16" t="s">
        <v>226</v>
      </c>
      <c r="E184" s="21">
        <v>197.4</v>
      </c>
      <c r="F184" s="15">
        <v>0</v>
      </c>
      <c r="G184" s="15" t="s">
        <v>18</v>
      </c>
    </row>
    <row r="185" ht="36" spans="1:7">
      <c r="A185" s="22">
        <f>COUNT($A$2:A184)+1</f>
        <v>156</v>
      </c>
      <c r="B185" s="16" t="s">
        <v>211</v>
      </c>
      <c r="C185" s="16" t="s">
        <v>225</v>
      </c>
      <c r="D185" s="16" t="s">
        <v>227</v>
      </c>
      <c r="E185" s="21">
        <v>370</v>
      </c>
      <c r="F185" s="15">
        <v>21</v>
      </c>
      <c r="G185" s="15" t="s">
        <v>24</v>
      </c>
    </row>
    <row r="186" ht="36" spans="1:7">
      <c r="A186" s="22">
        <f>COUNT($A$2:A185)+1</f>
        <v>157</v>
      </c>
      <c r="B186" s="16" t="s">
        <v>211</v>
      </c>
      <c r="C186" s="16" t="s">
        <v>225</v>
      </c>
      <c r="D186" s="16" t="s">
        <v>228</v>
      </c>
      <c r="E186" s="21">
        <v>523.2</v>
      </c>
      <c r="F186" s="15">
        <v>0</v>
      </c>
      <c r="G186" s="15" t="s">
        <v>18</v>
      </c>
    </row>
    <row r="187" ht="36" spans="1:7">
      <c r="A187" s="22">
        <f>COUNT($A$2:A186)+1</f>
        <v>158</v>
      </c>
      <c r="B187" s="16" t="s">
        <v>211</v>
      </c>
      <c r="C187" s="16" t="s">
        <v>225</v>
      </c>
      <c r="D187" s="16" t="s">
        <v>229</v>
      </c>
      <c r="E187" s="21">
        <v>1140</v>
      </c>
      <c r="F187" s="15">
        <v>10</v>
      </c>
      <c r="G187" s="15" t="s">
        <v>24</v>
      </c>
    </row>
    <row r="188" s="2" customFormat="1" ht="36" spans="1:7">
      <c r="A188" s="22">
        <f>COUNT($A$2:A187)+1</f>
        <v>159</v>
      </c>
      <c r="B188" s="16" t="s">
        <v>211</v>
      </c>
      <c r="C188" s="16" t="s">
        <v>225</v>
      </c>
      <c r="D188" s="16" t="s">
        <v>230</v>
      </c>
      <c r="E188" s="21">
        <v>20</v>
      </c>
      <c r="F188" s="15">
        <v>0</v>
      </c>
      <c r="G188" s="15" t="s">
        <v>18</v>
      </c>
    </row>
    <row r="189" ht="36" spans="1:7">
      <c r="A189" s="22">
        <f>COUNT($A$2:A188)+1</f>
        <v>160</v>
      </c>
      <c r="B189" s="16" t="s">
        <v>211</v>
      </c>
      <c r="C189" s="16" t="s">
        <v>225</v>
      </c>
      <c r="D189" s="16" t="s">
        <v>231</v>
      </c>
      <c r="E189" s="21">
        <v>360</v>
      </c>
      <c r="F189" s="15">
        <v>0</v>
      </c>
      <c r="G189" s="15" t="s">
        <v>18</v>
      </c>
    </row>
    <row r="190" ht="36" spans="1:7">
      <c r="A190" s="22">
        <f>COUNT($A$2:A189)+1</f>
        <v>161</v>
      </c>
      <c r="B190" s="16" t="s">
        <v>211</v>
      </c>
      <c r="C190" s="16" t="s">
        <v>225</v>
      </c>
      <c r="D190" s="16" t="s">
        <v>232</v>
      </c>
      <c r="E190" s="21">
        <v>171.1</v>
      </c>
      <c r="F190" s="15">
        <v>0</v>
      </c>
      <c r="G190" s="15" t="s">
        <v>18</v>
      </c>
    </row>
    <row r="191" ht="36" spans="1:7">
      <c r="A191" s="22">
        <f>COUNT($A$2:A190)+1</f>
        <v>162</v>
      </c>
      <c r="B191" s="16" t="s">
        <v>211</v>
      </c>
      <c r="C191" s="16" t="s">
        <v>225</v>
      </c>
      <c r="D191" s="16" t="s">
        <v>233</v>
      </c>
      <c r="E191" s="21">
        <v>240</v>
      </c>
      <c r="F191" s="15">
        <v>0</v>
      </c>
      <c r="G191" s="15" t="s">
        <v>18</v>
      </c>
    </row>
    <row r="192" ht="36" spans="1:7">
      <c r="A192" s="22">
        <f>COUNT($A$2:A191)+1</f>
        <v>163</v>
      </c>
      <c r="B192" s="16" t="s">
        <v>211</v>
      </c>
      <c r="C192" s="16" t="s">
        <v>225</v>
      </c>
      <c r="D192" s="16" t="s">
        <v>234</v>
      </c>
      <c r="E192" s="21">
        <v>36</v>
      </c>
      <c r="F192" s="15">
        <v>0</v>
      </c>
      <c r="G192" s="15" t="s">
        <v>18</v>
      </c>
    </row>
    <row r="193" ht="36" spans="1:7">
      <c r="A193" s="22">
        <f>COUNT($A$2:A192)+1</f>
        <v>164</v>
      </c>
      <c r="B193" s="16" t="s">
        <v>211</v>
      </c>
      <c r="C193" s="16" t="s">
        <v>225</v>
      </c>
      <c r="D193" s="16" t="s">
        <v>235</v>
      </c>
      <c r="E193" s="21">
        <v>133.05</v>
      </c>
      <c r="F193" s="15">
        <v>0</v>
      </c>
      <c r="G193" s="15" t="s">
        <v>18</v>
      </c>
    </row>
    <row r="194" ht="36" spans="1:7">
      <c r="A194" s="22">
        <f>COUNT($A$2:A193)+1</f>
        <v>165</v>
      </c>
      <c r="B194" s="16" t="s">
        <v>211</v>
      </c>
      <c r="C194" s="16" t="s">
        <v>225</v>
      </c>
      <c r="D194" s="16" t="s">
        <v>236</v>
      </c>
      <c r="E194" s="21">
        <v>180</v>
      </c>
      <c r="F194" s="15">
        <v>0</v>
      </c>
      <c r="G194" s="15" t="s">
        <v>18</v>
      </c>
    </row>
    <row r="195" ht="36" spans="1:7">
      <c r="A195" s="22">
        <f>COUNT($A$2:A194)+1</f>
        <v>166</v>
      </c>
      <c r="B195" s="16" t="s">
        <v>211</v>
      </c>
      <c r="C195" s="16" t="s">
        <v>225</v>
      </c>
      <c r="D195" s="16" t="s">
        <v>237</v>
      </c>
      <c r="E195" s="21">
        <v>60</v>
      </c>
      <c r="F195" s="15">
        <v>0</v>
      </c>
      <c r="G195" s="15" t="s">
        <v>18</v>
      </c>
    </row>
    <row r="196" spans="1:7">
      <c r="A196" s="13" t="s">
        <v>68</v>
      </c>
      <c r="B196" s="16"/>
      <c r="C196" s="13" t="s">
        <v>238</v>
      </c>
      <c r="D196" s="14"/>
      <c r="E196" s="12">
        <f>E197</f>
        <v>400</v>
      </c>
      <c r="F196" s="12">
        <f>F197</f>
        <v>0</v>
      </c>
      <c r="G196" s="15"/>
    </row>
    <row r="197" ht="36" spans="1:7">
      <c r="A197" s="22">
        <f>COUNT($A$2:A196)+1</f>
        <v>167</v>
      </c>
      <c r="B197" s="16" t="s">
        <v>211</v>
      </c>
      <c r="C197" s="16" t="s">
        <v>239</v>
      </c>
      <c r="D197" s="16" t="s">
        <v>240</v>
      </c>
      <c r="E197" s="21">
        <v>400</v>
      </c>
      <c r="F197" s="15">
        <v>0</v>
      </c>
      <c r="G197" s="15" t="s">
        <v>24</v>
      </c>
    </row>
  </sheetData>
  <autoFilter ref="A3:P197">
    <extLst/>
  </autoFilter>
  <mergeCells count="1">
    <mergeCell ref="A2:G2"/>
  </mergeCells>
  <pageMargins left="0.75" right="0.75" top="1" bottom="1" header="0.5" footer="0.5"/>
  <pageSetup paperSize="8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luoheng</dc:creator>
  <cp:lastModifiedBy>Q</cp:lastModifiedBy>
  <dcterms:created xsi:type="dcterms:W3CDTF">2023-11-20T12:52:00Z</dcterms:created>
  <dcterms:modified xsi:type="dcterms:W3CDTF">2023-11-29T02:36:31Z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2934FD76BE4D40DD99ADA8F24F0140A8_13</vt:lpwstr>
  </property>
  <property fmtid="{D5CDD505-2E9C-101B-9397-08002B2CF9AE}" pid="3" name="KSOProductBuildVer">
    <vt:lpwstr>2052-12.1.0.15712</vt:lpwstr>
  </property>
</Properties>
</file>