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公示项目" sheetId="2" r:id="rId1"/>
  </sheets>
  <definedNames>
    <definedName name="_xlnm._FilterDatabase" localSheetId="0" hidden="1">公示项目!$A$3:$Q$201</definedName>
    <definedName name="_xlnm.Print_Titles" localSheetId="0">公示项目!$3:$3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<sst xmlns="http://schemas.openxmlformats.org/spreadsheetml/2006/main" count="2272" uniqueCount="393">
  <si>
    <t>附件</t>
  </si>
  <si>
    <t>贵州省煤矿智能化机械化升级改造项目奖补资金清算情况表
（2017年度第9批、2018年度第6批、2019年度第3批、2020年度第2批清算项目）</t>
  </si>
  <si>
    <t>序号</t>
  </si>
  <si>
    <t>所在市</t>
  </si>
  <si>
    <t>所在县</t>
  </si>
  <si>
    <t>企业名称</t>
  </si>
  <si>
    <t>煤矿名称</t>
  </si>
  <si>
    <t>清算时煤矿兼并重组批复情况</t>
  </si>
  <si>
    <t>奖补项目名称</t>
  </si>
  <si>
    <t>项目申报年度</t>
  </si>
  <si>
    <t>已拨奖补资金（万元）</t>
  </si>
  <si>
    <t>清算材料闭合情况</t>
  </si>
  <si>
    <t>2020年12月31日前是否在生产和建设煤矿名单内</t>
  </si>
  <si>
    <t>129号文件分类清算</t>
  </si>
  <si>
    <t>奖补资金清算比例</t>
  </si>
  <si>
    <t>待清算项目产能、子项目完成情况</t>
  </si>
  <si>
    <t>实际应奖补资金金额（万元）</t>
  </si>
  <si>
    <t>实际清算奖补资金金额（万元）</t>
  </si>
  <si>
    <t>备注</t>
  </si>
  <si>
    <t>合计</t>
  </si>
  <si>
    <t>六盘水市</t>
  </si>
  <si>
    <t>水城县</t>
  </si>
  <si>
    <t>贵州贵能投资股份有限公司</t>
  </si>
  <si>
    <t>贵州贵能投资股份有限公司水城县勺米荒田煤矿</t>
  </si>
  <si>
    <t>已批保留</t>
  </si>
  <si>
    <t>综合机械化改造</t>
  </si>
  <si>
    <t>闭合</t>
  </si>
  <si>
    <t>不在名单</t>
  </si>
  <si>
    <t>项目建成并清算后，煤矿申请关闭（退出），六盘水市能源局报文申请收回奖补资金，符合“关闭类煤矿”第（1）款规定，按要求收回已清算的奖补资金。</t>
  </si>
  <si>
    <t>收回已预拨、清算的奖补资金</t>
  </si>
  <si>
    <t>安顺市</t>
  </si>
  <si>
    <t>西秀区</t>
  </si>
  <si>
    <t>永贵能源开发有限责任公司</t>
  </si>
  <si>
    <t>贵州省轿子山煤矿平桥井</t>
  </si>
  <si>
    <t>已批复拟关闭</t>
  </si>
  <si>
    <t>辅助系统智能化改造</t>
  </si>
  <si>
    <t>2019</t>
  </si>
  <si>
    <t>在名单</t>
  </si>
  <si>
    <t>作为贵州省轿子山分公司新井配对关闭指标，符合“关闭类煤矿”第（2）款规定，按照已预拨奖补资金金额进行清算。</t>
  </si>
  <si>
    <t>按已预拨奖补资金金额进行清算</t>
  </si>
  <si>
    <t>8+1</t>
  </si>
  <si>
    <t>贵州省轿子山分公司新井</t>
  </si>
  <si>
    <t>项目2019年建成并通过验收，符合“保留类煤矿”第（2）款规定，按照已预拨奖补资金金额进行清算。</t>
  </si>
  <si>
    <t>已按要求上报承诺书。</t>
  </si>
  <si>
    <t>平坝区</t>
  </si>
  <si>
    <t>贵州马幺坡矿有限公司</t>
  </si>
  <si>
    <t>平坝县乐平乡大源煤矿</t>
  </si>
  <si>
    <t>2020</t>
  </si>
  <si>
    <t>2021年完成建设并在6月30日前通过验收，符合“奖补资金清算方式”第（一）条第2款规定，按照已预拨奖补资金金额进行清算。</t>
  </si>
  <si>
    <t>7+1，无瓦斯</t>
  </si>
  <si>
    <t>毕节市</t>
  </si>
  <si>
    <t>百管委</t>
  </si>
  <si>
    <t>贵州黔宜能源集团有限公司</t>
  </si>
  <si>
    <t>贵州黔宜能源集团有限公司贵州百里杜鹃红林乡黔鑫煤矿</t>
  </si>
  <si>
    <t>2020年12月31日前完成建设并通过验收，符合“奖补资金清算方式”第（一）条第1款规定，按照提交验收申请年度的奖补标准进行清算。</t>
  </si>
  <si>
    <t>贵州黔西化窝煤业有限公司</t>
  </si>
  <si>
    <t>贵州百里杜鹃润景能源投资有限公司贵州百里杜鹃金坡乡化窝煤矿</t>
  </si>
  <si>
    <t>百里杜鹃管理区</t>
  </si>
  <si>
    <t>贵州百里杜鹃大水乡大安煤矿</t>
  </si>
  <si>
    <t>30万吨/年</t>
  </si>
  <si>
    <t>湖南安石（集团）六盘水煤业有限公司</t>
  </si>
  <si>
    <t>大方县普底乡鹏程煤矿</t>
  </si>
  <si>
    <t>2020空项</t>
  </si>
  <si>
    <t>大方县</t>
  </si>
  <si>
    <t>贵州省朗月矿业投资有限公司</t>
  </si>
  <si>
    <t>贵州省朗月矿业投资有限公司大方县达溪镇新果煤矿</t>
  </si>
  <si>
    <t>45万吨/年</t>
  </si>
  <si>
    <t>贵州黔宜能源集团有限公司大方县凤山乡石坪煤矿</t>
  </si>
  <si>
    <t>2018</t>
  </si>
  <si>
    <t>贵州广盛源集团矿业有限公司</t>
  </si>
  <si>
    <t>贵州广盛源集团矿业有限公司大方县六龙镇顺河煤矿</t>
  </si>
  <si>
    <t>兖矿贵州能化有限公司</t>
  </si>
  <si>
    <t>贵州大方煤业有限公司小屯煤矿（一期）</t>
  </si>
  <si>
    <t>采煤工作面子系统</t>
  </si>
  <si>
    <t>辅助系统智能化改造（补充子项目）</t>
  </si>
  <si>
    <t>仅排水子项目，其他子项目已验收已清算。</t>
  </si>
  <si>
    <t>贵州黔宜能源集团有限公司大方县绿塘乡新发煤矿</t>
  </si>
  <si>
    <t>贵州贵得金矿业投资管理有限公司</t>
  </si>
  <si>
    <t>贵州贵得金矿业投资管理有限公司大方县绿塘乡佳宏煤矿</t>
  </si>
  <si>
    <t>7+1，无排水</t>
  </si>
  <si>
    <t>贵州天健矿业集团股份有限公司</t>
  </si>
  <si>
    <t>贵州渣坪煤业有限责任公司大方县凤山乡渣坪煤矿</t>
  </si>
  <si>
    <t>贵州大西南矿业有限公司</t>
  </si>
  <si>
    <t>贵州大西南矿业有限公司大方县安乐乡安益煤矿</t>
  </si>
  <si>
    <t>赫章县</t>
  </si>
  <si>
    <t>贵州优能（集团）矿业股份有限公司</t>
  </si>
  <si>
    <t>贵州优能（集团）矿业股份有限公司赫章县威奢乡威奢煤矿</t>
  </si>
  <si>
    <t>贵州优能（集团）矿业股份有限公司赫章县结构乡鸿发煤矿</t>
  </si>
  <si>
    <t>贵州博鑫矿业股份有限公司</t>
  </si>
  <si>
    <t>赫章县妈姑镇何家冲煤矿</t>
  </si>
  <si>
    <t>赫章六曲河镇拉苏煤矿</t>
  </si>
  <si>
    <t>金沙县</t>
  </si>
  <si>
    <t>贵州天健矿业集团股份有限公司金沙县新化乡新化煤矿一号井</t>
  </si>
  <si>
    <t>贵州天健矿业集团股份有限公司金沙县新化乡金源煤矿</t>
  </si>
  <si>
    <t>贵州天健矿业集团股份有限公司金沙县源村乡重源煤矿</t>
  </si>
  <si>
    <t>贵州天健矿业集团股份有限公司金沙县高坪乡鑫达煤矿</t>
  </si>
  <si>
    <t>贵州天健矿业集团股份有限公司金沙县源村乡回归煤矿</t>
  </si>
  <si>
    <t>贵州天健矿业集团股份有限公司金沙县禹谟镇立新煤矿</t>
  </si>
  <si>
    <t>贵州盛联新能源投资有限公司</t>
  </si>
  <si>
    <t>贵州盛联新能源投资有限公司金沙县城关镇祁兴煤矿</t>
  </si>
  <si>
    <t>纳雍县</t>
  </si>
  <si>
    <t>贵州永基矿业投资有限公司</t>
  </si>
  <si>
    <t>贵州永基矿业投资有限公司纳雍县猪场乡新春煤矿</t>
  </si>
  <si>
    <t>60万吨/年</t>
  </si>
  <si>
    <t>贵州青利集团有限公司</t>
  </si>
  <si>
    <t>贵州青利集团有限公司纳雍县曙光乡王家营青利煤矿</t>
  </si>
  <si>
    <t>贵州鑫福能源开发有限公司</t>
  </si>
  <si>
    <t>贵州鑫福能源开发有限公司纳雍县阳长镇东联煤矿</t>
  </si>
  <si>
    <t>贵州比德煤业有限公司</t>
  </si>
  <si>
    <t>贵州比德煤业有限公司比德煤矿</t>
  </si>
  <si>
    <t>贵州水城矿业股份有限公司</t>
  </si>
  <si>
    <t>贵州水城矿业股份有限公司纳雍县阳长镇大坝田煤矿</t>
  </si>
  <si>
    <t>纳雍县宏腾煤业投资有限责任公司</t>
  </si>
  <si>
    <t>纳雍县宏腾煤业投资有限责任公司纳雍县鬃岭镇富民煤矿</t>
  </si>
  <si>
    <t>纳雍县昌晟能源有限公司</t>
  </si>
  <si>
    <t>贵州世纪华鼎能源投资有限公司纳雍县勺窝乡沙田煤矿</t>
  </si>
  <si>
    <t>纳雍县鸿腾煤业投资有限责任公司</t>
  </si>
  <si>
    <t>纳雍县勺窝乡小龙井煤矿</t>
  </si>
  <si>
    <t>贵州甲盛龙集团矿业投资有限公司</t>
  </si>
  <si>
    <t>高源煤矿</t>
  </si>
  <si>
    <t>贵州鲁中矿业有限责任公司</t>
  </si>
  <si>
    <t>贵州鲁中矿业有限责任公司纳雍县王家寨煤矿</t>
  </si>
  <si>
    <t>贵州浦鑫能源有限公司</t>
  </si>
  <si>
    <t>贵州纳雍县大圆煤业有限公司</t>
  </si>
  <si>
    <t>七星关</t>
  </si>
  <si>
    <t>贵州天伦矿业投资控股有限公司</t>
  </si>
  <si>
    <t>毕节市长春镇垭关煤矿</t>
  </si>
  <si>
    <t>七星关区</t>
  </si>
  <si>
    <t>安顺永峰煤焦集团有限公司</t>
  </si>
  <si>
    <t>安顺永峰煤焦集团有限公司毕节市七星关区对坡镇先明煤矿</t>
  </si>
  <si>
    <t>黔西县</t>
  </si>
  <si>
    <t>贵州东银同诚能源有限公司</t>
  </si>
  <si>
    <t>贵州东银同诚能源有限公司黔西县羊场乡龙华煤矿</t>
  </si>
  <si>
    <t>贵州东银同诚能源有限公司黔西县谷里镇石桥煤矿</t>
  </si>
  <si>
    <t>项目2021年建成并通过验收，符合“保留类煤矿”第（3）款规定，按照已预拨奖补资金金额进行清算。</t>
  </si>
  <si>
    <t>贵州中航国际能源开发有限公司</t>
  </si>
  <si>
    <t>贵州中航国际能源开发有限公司黔西县中金煤矿区雷公山煤矿</t>
  </si>
  <si>
    <t>州黔宜能源集团有限公司</t>
  </si>
  <si>
    <t>州黔宜能源集团有限公司黔西县花溪乡禹花煤矿</t>
  </si>
  <si>
    <t>贵州省黔西县兴鳌矿业有限公司</t>
  </si>
  <si>
    <t>高坡煤矿</t>
  </si>
  <si>
    <t>威宁县</t>
  </si>
  <si>
    <t>贵州优能（集团）矿业股份有限公司威宁县炉山镇鑫峰煤矿</t>
  </si>
  <si>
    <t>织金县</t>
  </si>
  <si>
    <t>贵州鲁中矿业有限责任公司织金县化起镇江西煤矿</t>
  </si>
  <si>
    <t>毕节中城能源有限责任公司</t>
  </si>
  <si>
    <t>肥田煤矿</t>
  </si>
  <si>
    <t>产能置换（已批）</t>
  </si>
  <si>
    <t>贵州鲁中矿业有限责任公司织金县三塘镇秀华煤矿</t>
  </si>
  <si>
    <t>不在名单。2021年2月3日获得安证</t>
  </si>
  <si>
    <t>项目2021年6月30日前建成并通过验收，符合“保留类煤矿”第（3）款规定，按照已预拨奖补资金金额进行清算。</t>
  </si>
  <si>
    <t>贵州飞尚能源有限公司</t>
  </si>
  <si>
    <t>贵州飞尚能源有限公司织金县马场乡凹河煤矿</t>
  </si>
  <si>
    <t>贵州华瑞鼎兴能源有限公司</t>
  </si>
  <si>
    <t>贵州华瑞鼎兴能源有限公司织金县珠藏镇凤凰山煤矿</t>
  </si>
  <si>
    <t>贵州大西南矿业有限公司织金县中寨乡宏达煤矿</t>
  </si>
  <si>
    <t>贵州新浙能矿业有限公司</t>
  </si>
  <si>
    <t>绮陌乡兴荣煤矿</t>
  </si>
  <si>
    <t>贵州鲁中矿业有限公司</t>
  </si>
  <si>
    <t>贵州鲁中矿业有限公司织金县营合乡林贵煤矿</t>
  </si>
  <si>
    <t>贵阳市</t>
  </si>
  <si>
    <t>修文县</t>
  </si>
  <si>
    <t>贵州浙商矿业集团有限公司</t>
  </si>
  <si>
    <t>贵州浙商矿业集团有限公司修文县六广镇丁家寨煤矿</t>
  </si>
  <si>
    <t>技改45万吨/年</t>
  </si>
  <si>
    <t>息烽县</t>
  </si>
  <si>
    <t>大宏煤矿</t>
  </si>
  <si>
    <t>45万吨/年，两套综采工作面共同使用。</t>
  </si>
  <si>
    <t>该矿完成两个综采工作面。</t>
  </si>
  <si>
    <t>六枝特区</t>
  </si>
  <si>
    <t>贵州万海隆矿业集团股份有限公司</t>
  </si>
  <si>
    <t>播雨村煤矿</t>
  </si>
  <si>
    <t>盘州市</t>
  </si>
  <si>
    <t>贵州盘江精煤股份有限公司</t>
  </si>
  <si>
    <t>贵州盘南煤炭开发有限公司响水煤矿</t>
  </si>
  <si>
    <t>7+1，无压风</t>
  </si>
  <si>
    <t>贵州邦达能源开发有限公司</t>
  </si>
  <si>
    <t>贵州邦达能源开发有限公司盘县淤泥乡昌兴煤矿</t>
  </si>
  <si>
    <t>六盘水恒鼎实业有限公司</t>
  </si>
  <si>
    <t>六盘水恒鼎实业有限公司盘县柏果镇兴达煤矿</t>
  </si>
  <si>
    <t>贵州盘县紫森源（集团）实业发展投资有限公司</t>
  </si>
  <si>
    <t>贵州盘县紫森源（集团）实业发展投资有限公司盘县乐民镇鸿辉煤矿</t>
  </si>
  <si>
    <t>贵州毕节百矿大能煤业有限责任公司</t>
  </si>
  <si>
    <t>贵州毕节百矿大能煤业有限责任公司盘县红果镇佳竹箐煤矿</t>
  </si>
  <si>
    <t>贵州中纸投资有限公司</t>
  </si>
  <si>
    <t>贵州中纸投资有限公司盘县平关镇大坪煤矿</t>
  </si>
  <si>
    <t>贵州德佳投资有限公司</t>
  </si>
  <si>
    <t>贵州德佳投资有限公司盘县柏果镇红旗煤矿</t>
  </si>
  <si>
    <t>贵州吉龙投资有限公司</t>
  </si>
  <si>
    <t>贵州吉龙投资有限公司盘县柏果镇小河头煤矿</t>
  </si>
  <si>
    <t>盘县煤炭开发总公司</t>
  </si>
  <si>
    <t>盘州市煤炭开发总公司盘州市柏果镇老沙田煤矿</t>
  </si>
  <si>
    <t>贵州晴隆恒盛西南矿业投资管理有限公司</t>
  </si>
  <si>
    <t>贵州晴隆恒盛西南矿业投资管理有限公司盘县水塘镇黑皮凹子煤矿</t>
  </si>
  <si>
    <t>贵州盘江精煤股份有限公司金佳煤矿</t>
  </si>
  <si>
    <t>贵州盘江精煤股份有限公司月亮田矿</t>
  </si>
  <si>
    <t>完成9个子项目，运输在2017年已验收已清算。</t>
  </si>
  <si>
    <t>贵州盘江精煤股份有限公司山脚树煤矿</t>
  </si>
  <si>
    <t>贵州湾田煤业集团有限公司</t>
  </si>
  <si>
    <t>贵州湾田煤业集团有限公司盘县大山镇旧屋基井区</t>
  </si>
  <si>
    <t>井区保留</t>
  </si>
  <si>
    <t>90万吨/年</t>
  </si>
  <si>
    <t>贵州中纸投资有限公司盘县红果镇中纸厂煤矿</t>
  </si>
  <si>
    <t>六盘水恒鼎实业有限公司盘县柏果镇猛者鸡场河煤矿</t>
  </si>
  <si>
    <t>贵州丰鑫源矿业有限公司</t>
  </si>
  <si>
    <t>贵州丰鑫源矿业有限公司盘县柏果镇金河煤矿</t>
  </si>
  <si>
    <t>贵州博鑫矿业有限责任公司</t>
  </si>
  <si>
    <t>贵州博鑫矿业股份有限公司盘县洒基镇二排煤矿</t>
  </si>
  <si>
    <t>贵州盘南煤业投资有限公司</t>
  </si>
  <si>
    <t>盘县盘南煤业投资有限公司盘县红果镇上纸厂煤矿</t>
  </si>
  <si>
    <t>荣祥煤矿</t>
  </si>
  <si>
    <t>山脚树煤矿</t>
  </si>
  <si>
    <t>羊场乡杨山煤矿</t>
  </si>
  <si>
    <t>盘州市煤炭开发总公司</t>
  </si>
  <si>
    <t>平关镇平迤煤矿</t>
  </si>
  <si>
    <t>贵州省越能吉源煤业有限公司</t>
  </si>
  <si>
    <t>吉源煤矿</t>
  </si>
  <si>
    <t>批复废止后恢复，已批保留</t>
  </si>
  <si>
    <t>贵州水城矿业（集团）有限责任公司</t>
  </si>
  <si>
    <t>贵州水城矿业（集团）有限责任公司水城县老鹰山煤矿</t>
  </si>
  <si>
    <t>贵州中铝恒泰合矿业有限公司</t>
  </si>
  <si>
    <t>贵州中铝恒泰合矿业有限公司钟山区老鹰山镇东风煤矿</t>
  </si>
  <si>
    <t>项目2018年完成建设、2019年通过验收，符合“保留类煤矿”第（2）款规定，按照已预拨奖补资金金额进行清算。</t>
  </si>
  <si>
    <r>
      <rPr>
        <sz val="10"/>
        <rFont val="宋体"/>
        <charset val="134"/>
      </rPr>
      <t>贵州万海隆矿业集团股份有限公司</t>
    </r>
    <r>
      <rPr>
        <sz val="10"/>
        <rFont val="Times New Roman"/>
        <charset val="134"/>
      </rPr>
      <t xml:space="preserve"> </t>
    </r>
  </si>
  <si>
    <t>贵州万海隆矿业集团股份有限公司水城县蟠龙乡甘家沟煤矿</t>
  </si>
  <si>
    <t>水矿集团</t>
  </si>
  <si>
    <t>贵州格目底矿业有限公司水城县玉舍中（井）煤矿</t>
  </si>
  <si>
    <t>贵州天伦矿业投资控股有限公司水城县阿戛凉水沟煤矿</t>
  </si>
  <si>
    <t>贵州长顺巨能矿业有限公司</t>
  </si>
  <si>
    <t>水城县支都煤矿</t>
  </si>
  <si>
    <t>贵州华瑞鼎兴能源有限公司六盘水市水城县阿戛乡阿戛煤矿</t>
  </si>
  <si>
    <t>贵州贵能投资有限公司</t>
  </si>
  <si>
    <t>水城县都格河边煤矿</t>
  </si>
  <si>
    <t>水城燊达煤矿</t>
  </si>
  <si>
    <t>水城县阿戛捡材沟煤矿</t>
  </si>
  <si>
    <t>水城县杨家寨煤矿</t>
  </si>
  <si>
    <t>水城县勺米老地沟煤矿</t>
  </si>
  <si>
    <t>验收时30万吨/年，目前60万吨/年。</t>
  </si>
  <si>
    <t>贵州江煤集团</t>
  </si>
  <si>
    <t>小牛煤矿</t>
  </si>
  <si>
    <t>补充完成通风子系统、瓦斯抽采子系统、信息导引及发布子系统3个子项目，其他子项目已验收已清算。奖补基数100万元，按照0.9的奖励比例应奖补90万元。</t>
  </si>
  <si>
    <t>钟山区</t>
  </si>
  <si>
    <t>贵州水城矿业（集团）有限责任公司那罗寨煤矿</t>
  </si>
  <si>
    <t>贵州水城矿业（集团）有限责任公司汪家寨煤矿（平硐）</t>
  </si>
  <si>
    <t>8+1。平硐和斜井系统独立。</t>
  </si>
  <si>
    <t>贵州水城矿业（集团）有限责任公司汪家寨煤矿（斜井）</t>
  </si>
  <si>
    <t>7+1，无瓦斯。平硐和斜井系统独立。</t>
  </si>
  <si>
    <t>水城矿业股份有限公司</t>
  </si>
  <si>
    <t>大河边煤矿</t>
  </si>
  <si>
    <t>黔南州</t>
  </si>
  <si>
    <t>福泉市</t>
  </si>
  <si>
    <t>贵州恒睿矿业有限公司</t>
  </si>
  <si>
    <t>贵州恒睿矿业有限公司福泉市城厢镇太平煤矿</t>
  </si>
  <si>
    <t>6+1，无瓦斯和信息，奖励基数440万元</t>
  </si>
  <si>
    <t>贵定县</t>
  </si>
  <si>
    <t xml:space="preserve">贵州恒睿矿业有限公司贵定县铁厂乡摆哈煤矿 </t>
  </si>
  <si>
    <r>
      <rPr>
        <sz val="10"/>
        <rFont val="Times New Roman"/>
        <charset val="134"/>
      </rPr>
      <t>6+1</t>
    </r>
    <r>
      <rPr>
        <sz val="10"/>
        <rFont val="宋体"/>
        <charset val="134"/>
      </rPr>
      <t>，无瓦斯和排水，奖励基数410万元</t>
    </r>
  </si>
  <si>
    <t>荔波县</t>
  </si>
  <si>
    <t>贵州恒姑煤业有限公司</t>
  </si>
  <si>
    <t>恒姑煤矿</t>
  </si>
  <si>
    <t>黔西南州</t>
  </si>
  <si>
    <t>普安县</t>
  </si>
  <si>
    <t>贵州汇巨能源集团投资有限公司</t>
  </si>
  <si>
    <t>贵州汇巨能源集团投资有限公司普安县地瓜老虎田煤矿</t>
  </si>
  <si>
    <t>贵州万胜恒通矿业有限责任公司</t>
  </si>
  <si>
    <t>云庄煤矿</t>
  </si>
  <si>
    <t>宏松煤矿</t>
  </si>
  <si>
    <t>晴隆县</t>
  </si>
  <si>
    <t>黔南州久丰西矿业（集团）有限公司</t>
  </si>
  <si>
    <t>黔西南州久丰矿业（集团）有限公司晴隆县紫马乡久丰紫马煤矿</t>
  </si>
  <si>
    <t>贵州晴隆恒盛西南矿业投资管理有限公司晴隆县中营镇仁禾煤矿</t>
  </si>
  <si>
    <t>2019年建成并通过验收后，转入技改，符合“保留类煤矿”第（2）款规定，按照已预拨奖补资金金额进行清算。</t>
  </si>
  <si>
    <t>贵州中纸投资有限公司晴隆县中营镇新华煤矿</t>
  </si>
  <si>
    <t>兴仁市</t>
  </si>
  <si>
    <t>贵州黔越矿业有限公司</t>
  </si>
  <si>
    <t>贵州黔越矿业有限公司兴仁县四联乡二湾联营煤矿</t>
  </si>
  <si>
    <t>核能30万吨/年</t>
  </si>
  <si>
    <t>贵州万峰矿业有限公司</t>
  </si>
  <si>
    <t>贵州万峰矿业有限公司兴仁县李关乡祥隆煤矿</t>
  </si>
  <si>
    <t>兴仁县</t>
  </si>
  <si>
    <t>贵州峄兴矿业有限公司</t>
  </si>
  <si>
    <t>贵州峄兴矿业有限公司兴仁县兴利煤矿</t>
  </si>
  <si>
    <t>贵州汉诺矿业有限公司</t>
  </si>
  <si>
    <t>贵州汉诺矿业有限公司兴仁县四联乡合营煤矿</t>
  </si>
  <si>
    <t>贵州图南矿业（集团）有限公司</t>
  </si>
  <si>
    <t>贵州图南矿业集团有限公司兴仁县潘家庄镇王家寨煤矿</t>
  </si>
  <si>
    <t>贵州泰昌安能源集团矿业有限公司</t>
  </si>
  <si>
    <t>贵州泰昌安能源集团矿业有限公司兴仁县潘家庄镇兴顺煤矿</t>
  </si>
  <si>
    <t>供配电子项目和运输子项目。其他子项目已验收已清算。</t>
  </si>
  <si>
    <t>兴义市</t>
  </si>
  <si>
    <t>贵州福平能源集团投资有限公司</t>
  </si>
  <si>
    <t>贵州福平能源集团投资有限公司兴义市白瓦窑镇凹子冲煤矿</t>
  </si>
  <si>
    <t>贞丰县</t>
  </si>
  <si>
    <t>贵州黔越矿业有限公司贞丰县挽澜乡新鸿发煤矿</t>
  </si>
  <si>
    <t>贵州黔越矿业有限公司贞丰县挽澜乡大石堡煤矿</t>
  </si>
  <si>
    <t>遵义市</t>
  </si>
  <si>
    <t>播州区</t>
  </si>
  <si>
    <t>江煤贵州矿业集团有限责任公司</t>
  </si>
  <si>
    <t>江煤贵州矿业集团有限责任公司遵义县平正乡大林煤矿</t>
  </si>
  <si>
    <t>贵州景盛矿业有限公司</t>
  </si>
  <si>
    <t>遵义县泮水镇石关煤矿</t>
  </si>
  <si>
    <t xml:space="preserve">播州区 </t>
  </si>
  <si>
    <t>贵州泰昌安能源集团矿业有限公司遵义县泮水镇兴安煤矿</t>
  </si>
  <si>
    <t>道真仡佬族
苗族自治县</t>
  </si>
  <si>
    <t>贵州吉利能源投资有限公司</t>
  </si>
  <si>
    <t>贵州吉利能源投资有限公司遵义道真仡佬族苗族自治县隆兴镇浣溪煤矿</t>
  </si>
  <si>
    <t>汇川区</t>
  </si>
  <si>
    <t>贵州景盛矿业有限公司汇川区山盆镇隆鑫煤矿</t>
  </si>
  <si>
    <t>综合机械化改造（薄煤层）</t>
  </si>
  <si>
    <t>30万吨/年，薄煤层</t>
  </si>
  <si>
    <t>贵州景盛矿业有限公司遵义县山盆镇隆鑫煤矿</t>
  </si>
  <si>
    <t>遵义建鑫煤业有限公司</t>
  </si>
  <si>
    <t>遵义市建鑫煤业有限公司汇川区高坪镇开发煤矿</t>
  </si>
  <si>
    <t>绥阳县</t>
  </si>
  <si>
    <t>贵州恒隆源矿业有限公司</t>
  </si>
  <si>
    <t>贵州恒隆源矿业有限公司绥阳县枧坝镇联盟煤矿</t>
  </si>
  <si>
    <t>6+1，无瓦斯和排水，奖励基数410万元</t>
  </si>
  <si>
    <t>桐梓县</t>
  </si>
  <si>
    <t>贵州渝能矿业有限责任公司</t>
  </si>
  <si>
    <t>贵州渝能矿业有限责任公司桐梓县吉源煤矿</t>
  </si>
  <si>
    <t>贵州耀辉矿业发展有限公司</t>
  </si>
  <si>
    <t>贵州耀辉矿业发展有限公司桐梓县木瓜镇万顺煤矿</t>
  </si>
  <si>
    <t>正安县</t>
  </si>
  <si>
    <t>贵州德源能投投资有限责任公司</t>
  </si>
  <si>
    <t>贵州德源能投投资有限责任公司正安县小雅镇茶林堡煤矿</t>
  </si>
  <si>
    <t>紫云县</t>
  </si>
  <si>
    <t>贵州万锋矿业有限公司</t>
  </si>
  <si>
    <t>贵州万峰矿业有限公司紫云县黄泥坡煤矿</t>
  </si>
  <si>
    <t>已批关闭</t>
  </si>
  <si>
    <t>/</t>
  </si>
  <si>
    <t>煤矿申请退出关闭，安顺市工信局报文收回该项资金，符合“关闭类煤矿”第（二）条第1款第（1）类规定，按要求收回已预拨的奖补资金。</t>
  </si>
  <si>
    <t>贵州美升能源集团有限公司大方县黄泥塘镇庆兴煤矿</t>
  </si>
  <si>
    <t>批复已废止</t>
  </si>
  <si>
    <t>替换类煤矿，截止2021年6月30未完成替换保留，符合“替换类煤矿”第（二）条3款（2）类规定，按要求收回已预拨奖补资金。</t>
  </si>
  <si>
    <t>山东能源集团贵州矿业有限公司</t>
  </si>
  <si>
    <t>山东能源集团贵州矿业有限公司大方县绿塘乡绿塘煤矿</t>
  </si>
  <si>
    <t>2021年6月30日前未完成建设，项目停建，按照奖补资金清算方式”第（一）条第2款规定，收回资金。</t>
  </si>
  <si>
    <t>0</t>
  </si>
  <si>
    <t>贵州新宜矿业（集团）有限公司</t>
  </si>
  <si>
    <t>贵州新宜矿业（集团）有限公司金沙县新化乡新化煤矿五号井</t>
  </si>
  <si>
    <t>2021年6月30日前未完成项目建设，符合“保留类煤矿”第（二）条2款（4）类规定，按已拨付兑现到矿的奖补资金金额进行清算，根据毕节市能源局上报文件，该项兑现资金为0。</t>
  </si>
  <si>
    <t>按已拨付兑现到矿的奖补资金金额进行清算</t>
  </si>
  <si>
    <t>贵州钰祥矿业集团投资有限公司</t>
  </si>
  <si>
    <t>贵州钰祥矿业集团投资有限公司金沙县高坪乡硫磺坡煤矿</t>
  </si>
  <si>
    <t>贵州黎明能源集团有限责任公司金沙县新化乡新华煤矿</t>
  </si>
  <si>
    <t>贵州中岭煤业公司中岭煤矿</t>
  </si>
  <si>
    <t>未批。不关</t>
  </si>
  <si>
    <t>采煤工作面支护子系统</t>
  </si>
  <si>
    <t>纳雍县鸿腾煤业投资有限责任公司纳雍县鬃岭镇鑫达煤矿</t>
  </si>
  <si>
    <t>2021年6月30日前未完成项目建设，符合“保留类煤矿”第（二）条2款（4）类规定，按已拨付兑现到矿的奖补资金金额进行清算，根据毕节市能源局上报该矿承诺书，该项兑现资金为0。</t>
  </si>
  <si>
    <t>贵州黔宜能源集团有限公司七星关区燕子口镇宝黔煤矿</t>
  </si>
  <si>
    <t>2021年6月30日前未完成建设，项目停建，市局报文收回资金，按照奖补资金清算方式”第（一）条第2款规定，收回资金。</t>
  </si>
  <si>
    <t>鑫黔煤矿</t>
  </si>
  <si>
    <t>2021年6月30日前未完成项目建设，符合“保留类煤矿”第（二）条2款（4）类规定，按已拨付兑现到矿的奖补资金金额进行清算，根据毕节市能源局上报该矿承诺书，该项兑现资金为96万元。</t>
  </si>
  <si>
    <t>郁家寨煤矿</t>
  </si>
  <si>
    <t>未批？</t>
  </si>
  <si>
    <t>贵州天伦矿业投资控股有限公司威宁县石门乡铁厂煤矿</t>
  </si>
  <si>
    <t>2021年6月30日前未完成项目建设，技改类煤矿，市局转报该矿承诺书，承诺复产投产前“两化建设水平达到原水平以上并通过省能源局验收”，符合分类清算方式第（一）、3项，按照已预拨奖补资金金额进行清算。</t>
  </si>
  <si>
    <t>贵州黔宜能源集团有限公司织金县板桥乡金象煤矿</t>
  </si>
  <si>
    <t>贵州贵得金矿业投资管理有限公司织金县猫场镇检槽田煤矿</t>
  </si>
  <si>
    <t>贵州众一金彩黔矿业有限公司</t>
  </si>
  <si>
    <t>贵州众一金彩黔矿业有限公司织金县少普乡大雁煤矿</t>
  </si>
  <si>
    <t>贵州众一金彩黔矿业有限公司织金县普翁乡（纳雍乡）杨柳煤矿</t>
  </si>
  <si>
    <t>织金县西湖煤业有限公司</t>
  </si>
  <si>
    <t>城关镇沟沟寨煤矿</t>
  </si>
  <si>
    <t>2021年6月30日前未完成项目建设，符合“保留类煤矿”第（二）条2款（4）类规定，按已拨付兑现到矿的奖补资金金额进行清算，根据毕节市能源局上报该矿承诺书，该项兑现资金为22万元0。</t>
  </si>
  <si>
    <t>贵州浙商矿业集团有限公司修文县六广镇龙窝煤矿</t>
  </si>
  <si>
    <t>贵州路鑫喜义工矿股份有限公司</t>
  </si>
  <si>
    <t>贵州路鑫喜义工矿股份有限公司六枝特区中寨乡凸山田煤矿</t>
  </si>
  <si>
    <t>关闭</t>
  </si>
  <si>
    <t>煤矿申请退出关闭，六盘水市能源局报文收回该项资金，符合“关闭类煤矿”第（二）条第1款第（1）类规定，按要求收回已预拨的奖补资金。</t>
  </si>
  <si>
    <t>贵州盘州银河矿业有限公司火烧镇煤矿银河井区</t>
  </si>
  <si>
    <t>掘进工作面子系统</t>
  </si>
  <si>
    <t>贵州盘县紫森源（集团）公司</t>
  </si>
  <si>
    <t>贵州盘县紫森源（集团）实业发展投资有限公司盘县红果镇仲恒煤矿</t>
  </si>
  <si>
    <t>安龙县</t>
  </si>
  <si>
    <t>贵州福平能源集团投资有限公司安龙县安泰煤矿</t>
  </si>
  <si>
    <t>2021年6月30日前未完成项目建设，符合“保留类煤矿”第（二）条2款（4）类规定，按已拨付兑现到矿的奖补资金金额进行清算，根据毕节市能源局上报该矿承诺书，该项兑现资金为180万元。</t>
  </si>
  <si>
    <t>普安县楼下安宁煤矿</t>
  </si>
  <si>
    <t>未批</t>
  </si>
  <si>
    <t>久丰矿业（集团）有限责任公司</t>
  </si>
  <si>
    <t>长兴煤矿</t>
  </si>
  <si>
    <t>技改类煤矿，承诺复产投产前“两化建设水平达到原水平以上并通过省能源局验收”，符合分类清算方式第（一）、3项，按照预拨资金清算。</t>
  </si>
  <si>
    <t>贵州泰昌安能源集团矿业有限公司兴仁县水井湾煤矿</t>
  </si>
  <si>
    <t>2021年6月30日前未完成项目建设，符合“保留类煤矿”第（二）条2款（4）类规定，按已拨付兑现到矿的奖补资金金额进行清算，根据毕节市能源局上报该矿承诺书，该项兑现资金为20万元。</t>
  </si>
  <si>
    <t>贵州峄兴矿业有限公司兴</t>
  </si>
  <si>
    <t>贵州峄兴矿业有限公司兴仁县下山镇黔山煤矿</t>
  </si>
  <si>
    <t>贵州神峰矿业集团有限公司</t>
  </si>
  <si>
    <t>贵州神峰矿业集团有限公司兴义市雄武乡兴发煤矿</t>
  </si>
  <si>
    <t>贵州景盛矿业有限公司遵义县马蹄镇南方煤矿</t>
  </si>
  <si>
    <t>习水县</t>
  </si>
  <si>
    <t>贵州绿洲红城能源投资有限公司</t>
  </si>
  <si>
    <t>贵州绿洲红城能源投资有限公司习水县民化乡龙宝煤矿</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</si>
</sst>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38">
    <font>
      <sz val="11"/>
      <color theme="1"/>
      <name val="宋体"/>
      <charset val="134"/>
      <scheme val="minor"/>
    </font>
    <font>
      <b/>
      <sz val="10"/>
      <color theme="1"/>
      <name val="宋体"/>
      <charset val="134"/>
      <scheme val="minor"/>
    </font>
    <font>
      <sz val="10"/>
      <color theme="1"/>
      <name val="宋体"/>
      <charset val="134"/>
      <scheme val="minor"/>
    </font>
    <font>
      <sz val="14"/>
      <name val="黑体"/>
      <charset val="134"/>
    </font>
    <font>
      <sz val="10"/>
      <name val="宋体"/>
      <charset val="134"/>
      <scheme val="minor"/>
    </font>
    <font>
      <sz val="18"/>
      <name val="宋体"/>
      <charset val="134"/>
      <scheme val="minor"/>
    </font>
    <font>
      <b/>
      <sz val="10"/>
      <name val="宋体"/>
      <charset val="134"/>
      <scheme val="minor"/>
    </font>
    <font>
      <sz val="10"/>
      <name val="宋体"/>
      <charset val="0"/>
    </font>
    <font>
      <sz val="10"/>
      <name val="宋体"/>
      <charset val="134"/>
    </font>
    <font>
      <sz val="10"/>
      <name val="Times New Roman"/>
      <charset val="134"/>
    </font>
    <font>
      <sz val="10"/>
      <color indexed="8"/>
      <name val="宋体"/>
      <charset val="134"/>
    </font>
    <font>
      <sz val="10"/>
      <color rgb="FF000000"/>
      <name val="宋体"/>
      <charset val="134"/>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name val="宋体"/>
      <charset val="134"/>
    </font>
    <font>
      <sz val="11"/>
      <name val="宋体"/>
      <charset val="134"/>
    </font>
    <font>
      <sz val="11"/>
      <color indexed="8"/>
      <name val="宋体"/>
      <charset val="134"/>
    </font>
    <font>
      <sz val="9"/>
      <name val="宋体"/>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33" borderId="0" applyNumberFormat="0" applyBorder="0" applyAlignment="0" applyProtection="0">
      <alignment vertical="center"/>
    </xf>
    <xf numFmtId="0" fontId="33" fillId="0" borderId="0"/>
    <xf numFmtId="0" fontId="34" fillId="0" borderId="0">
      <alignment vertical="center"/>
    </xf>
    <xf numFmtId="0" fontId="33"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Protection="0">
      <alignment vertical="center"/>
    </xf>
    <xf numFmtId="0" fontId="36" fillId="0" borderId="0">
      <alignment vertical="center"/>
    </xf>
    <xf numFmtId="0" fontId="37" fillId="0" borderId="0" applyProtection="0">
      <alignment vertical="center"/>
    </xf>
    <xf numFmtId="0" fontId="36" fillId="0" borderId="0" applyProtection="0">
      <alignment vertical="center"/>
    </xf>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176" fontId="4" fillId="0" borderId="1" xfId="53"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61" applyFont="1" applyFill="1" applyBorder="1" applyAlignment="1" applyProtection="1">
      <alignment horizontal="center" vertical="center" wrapText="1"/>
    </xf>
    <xf numFmtId="0" fontId="8" fillId="0" borderId="1" xfId="53" applyFont="1" applyFill="1" applyBorder="1" applyAlignment="1">
      <alignment horizontal="center" vertical="center" wrapText="1"/>
    </xf>
    <xf numFmtId="0" fontId="9" fillId="0" borderId="1" xfId="55"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55" applyFont="1" applyFill="1" applyBorder="1" applyAlignment="1">
      <alignment horizontal="center" vertical="center" wrapText="1"/>
    </xf>
    <xf numFmtId="49" fontId="8" fillId="0" borderId="1" xfId="55"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55" applyFont="1" applyFill="1" applyBorder="1" applyAlignment="1">
      <alignment horizontal="center" vertical="center" wrapText="1"/>
    </xf>
    <xf numFmtId="176" fontId="4" fillId="0" borderId="1" xfId="55" applyNumberFormat="1" applyFont="1" applyFill="1" applyBorder="1" applyAlignment="1">
      <alignment horizontal="center" vertical="center" wrapText="1"/>
    </xf>
    <xf numFmtId="49" fontId="8" fillId="0" borderId="1" xfId="53"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49" fontId="8" fillId="0" borderId="1" xfId="57" applyNumberFormat="1" applyFont="1" applyFill="1" applyBorder="1" applyAlignment="1">
      <alignment horizontal="center" vertical="center" wrapText="1"/>
    </xf>
    <xf numFmtId="0" fontId="8" fillId="0" borderId="1" xfId="61" applyNumberFormat="1" applyFont="1" applyFill="1" applyBorder="1" applyAlignment="1">
      <alignment horizontal="center" vertical="center" wrapText="1"/>
    </xf>
    <xf numFmtId="0" fontId="8" fillId="0" borderId="1" xfId="53"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8" fillId="0" borderId="1" xfId="61" applyNumberFormat="1" applyFont="1" applyFill="1" applyBorder="1" applyAlignment="1" applyProtection="1">
      <alignment horizontal="center" vertical="center" wrapText="1"/>
    </xf>
    <xf numFmtId="49" fontId="4"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55" applyNumberFormat="1" applyFont="1" applyFill="1" applyBorder="1" applyAlignment="1">
      <alignment horizontal="center" vertical="center" wrapText="1"/>
    </xf>
    <xf numFmtId="176" fontId="4" fillId="0" borderId="1" xfId="6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55" applyNumberFormat="1" applyFont="1" applyFill="1" applyBorder="1" applyAlignment="1">
      <alignment horizontal="center" vertical="center" wrapText="1"/>
    </xf>
    <xf numFmtId="176" fontId="4" fillId="0" borderId="1" xfId="6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8" fontId="8" fillId="0" borderId="1" xfId="60" applyNumberFormat="1" applyFont="1" applyFill="1" applyBorder="1" applyAlignment="1">
      <alignment horizontal="center" vertical="center" wrapText="1"/>
    </xf>
    <xf numFmtId="0" fontId="9" fillId="0" borderId="1" xfId="53" applyNumberFormat="1"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3 5" xfId="49"/>
    <cellStyle name="常规 9" xfId="50"/>
    <cellStyle name="常规 31" xfId="51"/>
    <cellStyle name="常规 11" xfId="52"/>
    <cellStyle name="常规 2" xfId="53"/>
    <cellStyle name="常规 10 2 2" xfId="54"/>
    <cellStyle name="常规 4" xfId="55"/>
    <cellStyle name="常规 4 5" xfId="56"/>
    <cellStyle name="常规 5" xfId="57"/>
    <cellStyle name="常规_2014关闭表3_1_正表" xfId="58"/>
    <cellStyle name="常规_Sheet1" xfId="59"/>
    <cellStyle name="常规_Sheet1_Sheet4_1_正表_1" xfId="60"/>
    <cellStyle name="常规_Sheet1_正表_143" xfId="61"/>
  </cellStyles>
  <dxfs count="3">
    <dxf>
      <fill>
        <patternFill patternType="solid">
          <bgColor rgb="FFFFC7CE"/>
        </patternFill>
      </fill>
    </dxf>
    <dxf>
      <font>
        <color rgb="FF9C0006"/>
      </font>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1"/>
  <sheetViews>
    <sheetView tabSelected="1" workbookViewId="0">
      <pane xSplit="1" ySplit="3" topLeftCell="E5" activePane="bottomRight" state="frozen"/>
      <selection/>
      <selection pane="topRight"/>
      <selection pane="bottomLeft"/>
      <selection pane="bottomRight" activeCell="L5" sqref="L5"/>
    </sheetView>
  </sheetViews>
  <sheetFormatPr defaultColWidth="9" defaultRowHeight="13.5"/>
  <cols>
    <col min="1" max="3" width="7.88333333333333" style="2" customWidth="1"/>
    <col min="4" max="4" width="15.625" style="2" customWidth="1"/>
    <col min="5" max="5" width="21.125" style="2" customWidth="1"/>
    <col min="6" max="6" width="10.25" style="3" customWidth="1"/>
    <col min="7" max="7" width="10.6333333333333" style="2" customWidth="1"/>
    <col min="8" max="8" width="10.6333333333333" style="4" customWidth="1"/>
    <col min="9" max="9" width="12.25" style="3" customWidth="1"/>
    <col min="10" max="10" width="12.5" style="4" customWidth="1"/>
    <col min="11" max="11" width="10.6333333333333" style="3" customWidth="1"/>
    <col min="12" max="12" width="48.375" style="3" customWidth="1"/>
    <col min="13" max="13" width="13.375" style="4" customWidth="1"/>
    <col min="14" max="14" width="24.625" style="4" customWidth="1"/>
    <col min="15" max="15" width="10.125" style="4" customWidth="1"/>
    <col min="16" max="16" width="10.75" style="4" customWidth="1"/>
    <col min="17" max="17" width="18.125" style="4" customWidth="1"/>
    <col min="18" max="16367" width="9" style="2" customWidth="1"/>
  </cols>
  <sheetData>
    <row r="1" ht="26" customHeight="1" spans="1:12">
      <c r="A1" s="5" t="s">
        <v>0</v>
      </c>
      <c r="B1" s="5"/>
      <c r="C1" s="5"/>
      <c r="D1" s="6"/>
      <c r="E1" s="7"/>
      <c r="F1" s="8"/>
      <c r="G1" s="7"/>
      <c r="H1" s="9"/>
      <c r="I1" s="8"/>
      <c r="J1" s="3"/>
      <c r="K1" s="8"/>
      <c r="L1" s="8"/>
    </row>
    <row r="2" ht="51" customHeight="1" spans="1:17">
      <c r="A2" s="10" t="s">
        <v>1</v>
      </c>
      <c r="B2" s="10"/>
      <c r="C2" s="10"/>
      <c r="D2" s="10"/>
      <c r="E2" s="10"/>
      <c r="F2" s="10"/>
      <c r="G2" s="10"/>
      <c r="H2" s="10"/>
      <c r="I2" s="10"/>
      <c r="J2" s="10"/>
      <c r="K2" s="10"/>
      <c r="L2" s="10"/>
      <c r="M2" s="10"/>
      <c r="N2" s="10"/>
      <c r="O2" s="10"/>
      <c r="P2" s="10"/>
      <c r="Q2" s="10"/>
    </row>
    <row r="3" s="1" customFormat="1" ht="33" customHeight="1" spans="1:17">
      <c r="A3" s="11" t="s">
        <v>2</v>
      </c>
      <c r="B3" s="11" t="s">
        <v>3</v>
      </c>
      <c r="C3" s="11" t="s">
        <v>4</v>
      </c>
      <c r="D3" s="11" t="s">
        <v>5</v>
      </c>
      <c r="E3" s="11" t="s">
        <v>6</v>
      </c>
      <c r="F3" s="11" t="s">
        <v>7</v>
      </c>
      <c r="G3" s="11" t="s">
        <v>8</v>
      </c>
      <c r="H3" s="12" t="s">
        <v>9</v>
      </c>
      <c r="I3" s="14" t="s">
        <v>10</v>
      </c>
      <c r="J3" s="41" t="s">
        <v>11</v>
      </c>
      <c r="K3" s="41" t="s">
        <v>12</v>
      </c>
      <c r="L3" s="12" t="s">
        <v>13</v>
      </c>
      <c r="M3" s="12" t="s">
        <v>14</v>
      </c>
      <c r="N3" s="12" t="s">
        <v>15</v>
      </c>
      <c r="O3" s="12" t="s">
        <v>16</v>
      </c>
      <c r="P3" s="12" t="s">
        <v>17</v>
      </c>
      <c r="Q3" s="12" t="s">
        <v>18</v>
      </c>
    </row>
    <row r="4" ht="36" customHeight="1" spans="1:17">
      <c r="A4" s="11"/>
      <c r="B4" s="13"/>
      <c r="C4" s="13"/>
      <c r="D4" s="11" t="s">
        <v>19</v>
      </c>
      <c r="E4" s="11"/>
      <c r="F4" s="11"/>
      <c r="G4" s="14">
        <v>197</v>
      </c>
      <c r="H4" s="15"/>
      <c r="I4" s="14">
        <f>SUM(I5:I201)</f>
        <v>39844</v>
      </c>
      <c r="J4" s="14"/>
      <c r="K4" s="14"/>
      <c r="L4" s="42"/>
      <c r="M4" s="14"/>
      <c r="N4" s="12"/>
      <c r="O4" s="14">
        <f>SUM(O5:O201)</f>
        <v>55903.6</v>
      </c>
      <c r="P4" s="14">
        <f>SUM(P5:P201)</f>
        <v>16059.6</v>
      </c>
      <c r="Q4" s="14"/>
    </row>
    <row r="5" ht="36" customHeight="1" spans="1:17">
      <c r="A5" s="13">
        <f>COUNT($A$1:A4)+1</f>
        <v>1</v>
      </c>
      <c r="B5" s="13" t="s">
        <v>20</v>
      </c>
      <c r="C5" s="13" t="s">
        <v>21</v>
      </c>
      <c r="D5" s="13" t="s">
        <v>22</v>
      </c>
      <c r="E5" s="16" t="s">
        <v>23</v>
      </c>
      <c r="F5" s="16" t="s">
        <v>24</v>
      </c>
      <c r="G5" s="17" t="s">
        <v>25</v>
      </c>
      <c r="H5" s="18">
        <v>2017</v>
      </c>
      <c r="I5" s="18">
        <v>312</v>
      </c>
      <c r="J5" s="43" t="s">
        <v>26</v>
      </c>
      <c r="K5" s="17" t="s">
        <v>27</v>
      </c>
      <c r="L5" s="44" t="s">
        <v>28</v>
      </c>
      <c r="M5" s="17" t="s">
        <v>29</v>
      </c>
      <c r="N5" s="17"/>
      <c r="O5" s="18">
        <v>0</v>
      </c>
      <c r="P5" s="18">
        <f>O5-I5</f>
        <v>-312</v>
      </c>
      <c r="Q5" s="18"/>
    </row>
    <row r="6" ht="36" customHeight="1" spans="1:17">
      <c r="A6" s="19">
        <f>COUNT($A$1:A5)+1</f>
        <v>2</v>
      </c>
      <c r="B6" s="19" t="s">
        <v>30</v>
      </c>
      <c r="C6" s="20" t="s">
        <v>31</v>
      </c>
      <c r="D6" s="20" t="s">
        <v>32</v>
      </c>
      <c r="E6" s="21" t="s">
        <v>33</v>
      </c>
      <c r="F6" s="21" t="s">
        <v>34</v>
      </c>
      <c r="G6" s="20" t="s">
        <v>35</v>
      </c>
      <c r="H6" s="22" t="s">
        <v>36</v>
      </c>
      <c r="I6" s="20">
        <v>240</v>
      </c>
      <c r="J6" s="19" t="s">
        <v>26</v>
      </c>
      <c r="K6" s="19" t="s">
        <v>37</v>
      </c>
      <c r="L6" s="45" t="s">
        <v>38</v>
      </c>
      <c r="M6" s="19" t="s">
        <v>39</v>
      </c>
      <c r="N6" s="19" t="s">
        <v>40</v>
      </c>
      <c r="O6" s="19">
        <f t="shared" ref="O6:O8" si="0">I6</f>
        <v>240</v>
      </c>
      <c r="P6" s="19">
        <f>O6-I6</f>
        <v>0</v>
      </c>
      <c r="Q6" s="19"/>
    </row>
    <row r="7" ht="36" customHeight="1" spans="1:17">
      <c r="A7" s="19">
        <f>COUNT($A$1:A6)+1</f>
        <v>3</v>
      </c>
      <c r="B7" s="19" t="s">
        <v>30</v>
      </c>
      <c r="C7" s="20" t="s">
        <v>31</v>
      </c>
      <c r="D7" s="20" t="s">
        <v>32</v>
      </c>
      <c r="E7" s="21" t="s">
        <v>41</v>
      </c>
      <c r="F7" s="20" t="s">
        <v>24</v>
      </c>
      <c r="G7" s="20" t="s">
        <v>35</v>
      </c>
      <c r="H7" s="22" t="s">
        <v>36</v>
      </c>
      <c r="I7" s="20">
        <v>240</v>
      </c>
      <c r="J7" s="19" t="s">
        <v>26</v>
      </c>
      <c r="K7" s="19" t="s">
        <v>27</v>
      </c>
      <c r="L7" s="46" t="s">
        <v>42</v>
      </c>
      <c r="M7" s="19" t="s">
        <v>39</v>
      </c>
      <c r="N7" s="19" t="s">
        <v>40</v>
      </c>
      <c r="O7" s="19">
        <f t="shared" si="0"/>
        <v>240</v>
      </c>
      <c r="P7" s="19">
        <f>O7-I7</f>
        <v>0</v>
      </c>
      <c r="Q7" s="19" t="s">
        <v>43</v>
      </c>
    </row>
    <row r="8" ht="36" customHeight="1" spans="1:17">
      <c r="A8" s="20">
        <f>COUNT($A$1:A7)+1</f>
        <v>4</v>
      </c>
      <c r="B8" s="20" t="s">
        <v>30</v>
      </c>
      <c r="C8" s="20" t="s">
        <v>44</v>
      </c>
      <c r="D8" s="20" t="s">
        <v>45</v>
      </c>
      <c r="E8" s="20" t="s">
        <v>46</v>
      </c>
      <c r="F8" s="20" t="s">
        <v>24</v>
      </c>
      <c r="G8" s="20" t="s">
        <v>35</v>
      </c>
      <c r="H8" s="22" t="s">
        <v>47</v>
      </c>
      <c r="I8" s="20">
        <v>207</v>
      </c>
      <c r="J8" s="20" t="s">
        <v>26</v>
      </c>
      <c r="K8" s="20" t="s">
        <v>37</v>
      </c>
      <c r="L8" s="47" t="s">
        <v>48</v>
      </c>
      <c r="M8" s="19" t="s">
        <v>39</v>
      </c>
      <c r="N8" s="20" t="s">
        <v>49</v>
      </c>
      <c r="O8" s="19">
        <f t="shared" si="0"/>
        <v>207</v>
      </c>
      <c r="P8" s="19">
        <f>O8-I8</f>
        <v>0</v>
      </c>
      <c r="Q8" s="19"/>
    </row>
    <row r="9" ht="36" customHeight="1" spans="1:17">
      <c r="A9" s="19">
        <f>COUNT($A$1:A8)+1</f>
        <v>5</v>
      </c>
      <c r="B9" s="19" t="s">
        <v>50</v>
      </c>
      <c r="C9" s="20" t="s">
        <v>51</v>
      </c>
      <c r="D9" s="20" t="s">
        <v>52</v>
      </c>
      <c r="E9" s="20" t="s">
        <v>53</v>
      </c>
      <c r="F9" s="20" t="s">
        <v>24</v>
      </c>
      <c r="G9" s="20" t="s">
        <v>35</v>
      </c>
      <c r="H9" s="22" t="s">
        <v>36</v>
      </c>
      <c r="I9" s="20">
        <v>240</v>
      </c>
      <c r="J9" s="19" t="s">
        <v>26</v>
      </c>
      <c r="K9" s="19" t="s">
        <v>37</v>
      </c>
      <c r="L9" s="45" t="s">
        <v>54</v>
      </c>
      <c r="M9" s="19">
        <v>0.9</v>
      </c>
      <c r="N9" s="19" t="s">
        <v>40</v>
      </c>
      <c r="O9" s="19">
        <v>450</v>
      </c>
      <c r="P9" s="19">
        <f>O9-I9</f>
        <v>210</v>
      </c>
      <c r="Q9" s="19"/>
    </row>
    <row r="10" ht="36" customHeight="1" spans="1:17">
      <c r="A10" s="19">
        <f>COUNT($A$1:A9)+1</f>
        <v>6</v>
      </c>
      <c r="B10" s="19" t="s">
        <v>50</v>
      </c>
      <c r="C10" s="20" t="s">
        <v>51</v>
      </c>
      <c r="D10" s="20" t="s">
        <v>55</v>
      </c>
      <c r="E10" s="20" t="s">
        <v>56</v>
      </c>
      <c r="F10" s="20" t="s">
        <v>24</v>
      </c>
      <c r="G10" s="20" t="s">
        <v>35</v>
      </c>
      <c r="H10" s="22" t="s">
        <v>36</v>
      </c>
      <c r="I10" s="20">
        <v>240</v>
      </c>
      <c r="J10" s="19" t="s">
        <v>26</v>
      </c>
      <c r="K10" s="19" t="s">
        <v>37</v>
      </c>
      <c r="L10" s="45" t="s">
        <v>54</v>
      </c>
      <c r="M10" s="19">
        <v>0.9</v>
      </c>
      <c r="N10" s="19" t="s">
        <v>40</v>
      </c>
      <c r="O10" s="19">
        <v>450</v>
      </c>
      <c r="P10" s="19">
        <f t="shared" ref="P10:P73" si="1">O10-I10</f>
        <v>210</v>
      </c>
      <c r="Q10" s="19"/>
    </row>
    <row r="11" ht="36" customHeight="1" spans="1:17">
      <c r="A11" s="20">
        <f>COUNT($A$1:A10)+1</f>
        <v>7</v>
      </c>
      <c r="B11" s="20" t="s">
        <v>50</v>
      </c>
      <c r="C11" s="20" t="s">
        <v>57</v>
      </c>
      <c r="D11" s="20" t="s">
        <v>52</v>
      </c>
      <c r="E11" s="20" t="s">
        <v>58</v>
      </c>
      <c r="F11" s="20" t="s">
        <v>24</v>
      </c>
      <c r="G11" s="20" t="s">
        <v>35</v>
      </c>
      <c r="H11" s="22" t="s">
        <v>47</v>
      </c>
      <c r="I11" s="20">
        <v>225</v>
      </c>
      <c r="J11" s="20" t="s">
        <v>26</v>
      </c>
      <c r="K11" s="20" t="s">
        <v>37</v>
      </c>
      <c r="L11" s="45" t="s">
        <v>54</v>
      </c>
      <c r="M11" s="19">
        <v>0.9</v>
      </c>
      <c r="N11" s="20" t="s">
        <v>40</v>
      </c>
      <c r="O11" s="19">
        <v>450</v>
      </c>
      <c r="P11" s="19">
        <f t="shared" si="1"/>
        <v>225</v>
      </c>
      <c r="Q11" s="19"/>
    </row>
    <row r="12" ht="36" customHeight="1" spans="1:17">
      <c r="A12" s="20">
        <f>COUNT($A$1:A11)+1</f>
        <v>8</v>
      </c>
      <c r="B12" s="20" t="s">
        <v>50</v>
      </c>
      <c r="C12" s="20" t="s">
        <v>57</v>
      </c>
      <c r="D12" s="20" t="s">
        <v>52</v>
      </c>
      <c r="E12" s="20" t="s">
        <v>58</v>
      </c>
      <c r="F12" s="20" t="s">
        <v>24</v>
      </c>
      <c r="G12" s="20" t="s">
        <v>25</v>
      </c>
      <c r="H12" s="22" t="s">
        <v>47</v>
      </c>
      <c r="I12" s="20">
        <v>108</v>
      </c>
      <c r="J12" s="20" t="s">
        <v>26</v>
      </c>
      <c r="K12" s="20" t="s">
        <v>37</v>
      </c>
      <c r="L12" s="45" t="s">
        <v>54</v>
      </c>
      <c r="M12" s="20">
        <v>0.9</v>
      </c>
      <c r="N12" s="20" t="s">
        <v>59</v>
      </c>
      <c r="O12" s="20">
        <v>216</v>
      </c>
      <c r="P12" s="19">
        <f t="shared" si="1"/>
        <v>108</v>
      </c>
      <c r="Q12" s="19"/>
    </row>
    <row r="13" ht="36" customHeight="1" spans="1:17">
      <c r="A13" s="20">
        <f>COUNT($A$1:A12)+1</f>
        <v>9</v>
      </c>
      <c r="B13" s="20" t="s">
        <v>50</v>
      </c>
      <c r="C13" s="20" t="s">
        <v>57</v>
      </c>
      <c r="D13" s="20" t="s">
        <v>60</v>
      </c>
      <c r="E13" s="20" t="s">
        <v>61</v>
      </c>
      <c r="F13" s="20" t="s">
        <v>24</v>
      </c>
      <c r="G13" s="20" t="s">
        <v>35</v>
      </c>
      <c r="H13" s="15" t="s">
        <v>62</v>
      </c>
      <c r="I13" s="48">
        <v>0</v>
      </c>
      <c r="J13" s="15" t="s">
        <v>26</v>
      </c>
      <c r="K13" s="49" t="s">
        <v>37</v>
      </c>
      <c r="L13" s="45" t="s">
        <v>54</v>
      </c>
      <c r="M13" s="19">
        <v>0.9</v>
      </c>
      <c r="N13" s="15" t="s">
        <v>40</v>
      </c>
      <c r="O13" s="19">
        <v>450</v>
      </c>
      <c r="P13" s="19">
        <f t="shared" si="1"/>
        <v>450</v>
      </c>
      <c r="Q13" s="19"/>
    </row>
    <row r="14" ht="36" customHeight="1" spans="1:17">
      <c r="A14" s="13">
        <f>COUNT($A$1:A13)+1</f>
        <v>10</v>
      </c>
      <c r="B14" s="13" t="s">
        <v>50</v>
      </c>
      <c r="C14" s="13" t="s">
        <v>63</v>
      </c>
      <c r="D14" s="23" t="s">
        <v>64</v>
      </c>
      <c r="E14" s="24" t="s">
        <v>65</v>
      </c>
      <c r="F14" s="24" t="s">
        <v>24</v>
      </c>
      <c r="G14" s="17" t="s">
        <v>25</v>
      </c>
      <c r="H14" s="18">
        <v>2017</v>
      </c>
      <c r="I14" s="18">
        <v>169</v>
      </c>
      <c r="J14" s="17" t="s">
        <v>26</v>
      </c>
      <c r="K14" s="17" t="s">
        <v>37</v>
      </c>
      <c r="L14" s="45" t="s">
        <v>54</v>
      </c>
      <c r="M14" s="19">
        <v>0.9</v>
      </c>
      <c r="N14" s="17" t="s">
        <v>66</v>
      </c>
      <c r="O14" s="19">
        <v>234</v>
      </c>
      <c r="P14" s="19">
        <f t="shared" si="1"/>
        <v>65</v>
      </c>
      <c r="Q14" s="19"/>
    </row>
    <row r="15" ht="36" customHeight="1" spans="1:17">
      <c r="A15" s="13">
        <f>COUNT($A$1:A14)+1</f>
        <v>11</v>
      </c>
      <c r="B15" s="13" t="s">
        <v>50</v>
      </c>
      <c r="C15" s="13" t="s">
        <v>63</v>
      </c>
      <c r="D15" s="23" t="s">
        <v>64</v>
      </c>
      <c r="E15" s="24" t="s">
        <v>65</v>
      </c>
      <c r="F15" s="24" t="s">
        <v>24</v>
      </c>
      <c r="G15" s="17" t="s">
        <v>35</v>
      </c>
      <c r="H15" s="18">
        <v>2017</v>
      </c>
      <c r="I15" s="18">
        <v>294</v>
      </c>
      <c r="J15" s="17" t="s">
        <v>26</v>
      </c>
      <c r="K15" s="17" t="s">
        <v>37</v>
      </c>
      <c r="L15" s="45" t="s">
        <v>54</v>
      </c>
      <c r="M15" s="19">
        <v>0.9</v>
      </c>
      <c r="N15" s="17" t="s">
        <v>40</v>
      </c>
      <c r="O15" s="19">
        <v>450</v>
      </c>
      <c r="P15" s="19">
        <f t="shared" si="1"/>
        <v>156</v>
      </c>
      <c r="Q15" s="19"/>
    </row>
    <row r="16" ht="36" customHeight="1" spans="1:17">
      <c r="A16" s="25">
        <f>COUNT($A$1:A15)+1</f>
        <v>12</v>
      </c>
      <c r="B16" s="26" t="s">
        <v>50</v>
      </c>
      <c r="C16" s="27" t="s">
        <v>63</v>
      </c>
      <c r="D16" s="28" t="s">
        <v>52</v>
      </c>
      <c r="E16" s="28" t="s">
        <v>67</v>
      </c>
      <c r="F16" s="28" t="s">
        <v>24</v>
      </c>
      <c r="G16" s="22" t="s">
        <v>35</v>
      </c>
      <c r="H16" s="22" t="s">
        <v>68</v>
      </c>
      <c r="I16" s="50">
        <v>390</v>
      </c>
      <c r="J16" s="22" t="s">
        <v>26</v>
      </c>
      <c r="K16" s="22" t="s">
        <v>37</v>
      </c>
      <c r="L16" s="45" t="s">
        <v>54</v>
      </c>
      <c r="M16" s="19">
        <v>0.9</v>
      </c>
      <c r="N16" s="22" t="s">
        <v>40</v>
      </c>
      <c r="O16" s="19">
        <v>450</v>
      </c>
      <c r="P16" s="19">
        <f t="shared" si="1"/>
        <v>60</v>
      </c>
      <c r="Q16" s="19"/>
    </row>
    <row r="17" ht="36" customHeight="1" spans="1:17">
      <c r="A17" s="19">
        <f>COUNT($A$1:A16)+1</f>
        <v>13</v>
      </c>
      <c r="B17" s="19" t="s">
        <v>50</v>
      </c>
      <c r="C17" s="20" t="s">
        <v>63</v>
      </c>
      <c r="D17" s="20" t="s">
        <v>69</v>
      </c>
      <c r="E17" s="20" t="s">
        <v>70</v>
      </c>
      <c r="F17" s="20" t="s">
        <v>24</v>
      </c>
      <c r="G17" s="20" t="s">
        <v>25</v>
      </c>
      <c r="H17" s="22" t="s">
        <v>36</v>
      </c>
      <c r="I17" s="20">
        <v>109</v>
      </c>
      <c r="J17" s="19" t="s">
        <v>26</v>
      </c>
      <c r="K17" s="19" t="s">
        <v>37</v>
      </c>
      <c r="L17" s="47" t="s">
        <v>48</v>
      </c>
      <c r="M17" s="19" t="s">
        <v>39</v>
      </c>
      <c r="N17" s="19" t="s">
        <v>59</v>
      </c>
      <c r="O17" s="19">
        <f t="shared" ref="O17:O21" si="2">I17</f>
        <v>109</v>
      </c>
      <c r="P17" s="19">
        <f t="shared" si="1"/>
        <v>0</v>
      </c>
      <c r="Q17" s="19"/>
    </row>
    <row r="18" ht="36" customHeight="1" spans="1:17">
      <c r="A18" s="19">
        <f>COUNT($A$1:A17)+1</f>
        <v>14</v>
      </c>
      <c r="B18" s="19" t="s">
        <v>50</v>
      </c>
      <c r="C18" s="20" t="s">
        <v>63</v>
      </c>
      <c r="D18" s="20" t="s">
        <v>69</v>
      </c>
      <c r="E18" s="20" t="s">
        <v>70</v>
      </c>
      <c r="F18" s="20" t="s">
        <v>24</v>
      </c>
      <c r="G18" s="20" t="s">
        <v>35</v>
      </c>
      <c r="H18" s="22" t="s">
        <v>36</v>
      </c>
      <c r="I18" s="20">
        <v>240</v>
      </c>
      <c r="J18" s="19" t="s">
        <v>26</v>
      </c>
      <c r="K18" s="19" t="s">
        <v>37</v>
      </c>
      <c r="L18" s="47" t="s">
        <v>48</v>
      </c>
      <c r="M18" s="19" t="s">
        <v>39</v>
      </c>
      <c r="N18" s="19" t="s">
        <v>40</v>
      </c>
      <c r="O18" s="19">
        <f t="shared" si="2"/>
        <v>240</v>
      </c>
      <c r="P18" s="19">
        <f t="shared" si="1"/>
        <v>0</v>
      </c>
      <c r="Q18" s="19"/>
    </row>
    <row r="19" ht="36" customHeight="1" spans="1:17">
      <c r="A19" s="19">
        <f>COUNT($A$1:A18)+1</f>
        <v>15</v>
      </c>
      <c r="B19" s="19" t="s">
        <v>50</v>
      </c>
      <c r="C19" s="20" t="s">
        <v>63</v>
      </c>
      <c r="D19" s="20" t="s">
        <v>71</v>
      </c>
      <c r="E19" s="20" t="s">
        <v>72</v>
      </c>
      <c r="F19" s="20" t="s">
        <v>24</v>
      </c>
      <c r="G19" s="20" t="s">
        <v>73</v>
      </c>
      <c r="H19" s="22" t="s">
        <v>36</v>
      </c>
      <c r="I19" s="20">
        <v>81</v>
      </c>
      <c r="J19" s="19" t="s">
        <v>26</v>
      </c>
      <c r="K19" s="19" t="s">
        <v>37</v>
      </c>
      <c r="L19" s="45" t="s">
        <v>54</v>
      </c>
      <c r="M19" s="51">
        <v>1</v>
      </c>
      <c r="N19" s="20" t="s">
        <v>73</v>
      </c>
      <c r="O19" s="19">
        <v>182</v>
      </c>
      <c r="P19" s="19">
        <f t="shared" si="1"/>
        <v>101</v>
      </c>
      <c r="Q19" s="19"/>
    </row>
    <row r="20" ht="36" customHeight="1" spans="1:17">
      <c r="A20" s="19">
        <f>COUNT($A$1:A19)+1</f>
        <v>16</v>
      </c>
      <c r="B20" s="19" t="s">
        <v>50</v>
      </c>
      <c r="C20" s="20" t="s">
        <v>63</v>
      </c>
      <c r="D20" s="20" t="s">
        <v>71</v>
      </c>
      <c r="E20" s="20" t="s">
        <v>72</v>
      </c>
      <c r="F20" s="20" t="s">
        <v>24</v>
      </c>
      <c r="G20" s="20" t="s">
        <v>74</v>
      </c>
      <c r="H20" s="22" t="s">
        <v>36</v>
      </c>
      <c r="I20" s="20">
        <v>15</v>
      </c>
      <c r="J20" s="19" t="s">
        <v>26</v>
      </c>
      <c r="K20" s="19" t="s">
        <v>37</v>
      </c>
      <c r="L20" s="45" t="s">
        <v>54</v>
      </c>
      <c r="M20" s="51">
        <v>1</v>
      </c>
      <c r="N20" s="19" t="s">
        <v>75</v>
      </c>
      <c r="O20" s="19">
        <v>50</v>
      </c>
      <c r="P20" s="19">
        <f t="shared" si="1"/>
        <v>35</v>
      </c>
      <c r="Q20" s="19"/>
    </row>
    <row r="21" ht="36" customHeight="1" spans="1:17">
      <c r="A21" s="19">
        <f>COUNT($A$1:A20)+1</f>
        <v>17</v>
      </c>
      <c r="B21" s="19" t="s">
        <v>50</v>
      </c>
      <c r="C21" s="20" t="s">
        <v>63</v>
      </c>
      <c r="D21" s="20" t="s">
        <v>52</v>
      </c>
      <c r="E21" s="20" t="s">
        <v>76</v>
      </c>
      <c r="F21" s="20" t="s">
        <v>24</v>
      </c>
      <c r="G21" s="20" t="s">
        <v>35</v>
      </c>
      <c r="H21" s="22" t="s">
        <v>36</v>
      </c>
      <c r="I21" s="20">
        <v>240</v>
      </c>
      <c r="J21" s="19" t="s">
        <v>26</v>
      </c>
      <c r="K21" s="19" t="s">
        <v>37</v>
      </c>
      <c r="L21" s="47" t="s">
        <v>48</v>
      </c>
      <c r="M21" s="19" t="s">
        <v>39</v>
      </c>
      <c r="N21" s="19" t="s">
        <v>40</v>
      </c>
      <c r="O21" s="19">
        <f t="shared" si="2"/>
        <v>240</v>
      </c>
      <c r="P21" s="19">
        <f t="shared" si="1"/>
        <v>0</v>
      </c>
      <c r="Q21" s="19"/>
    </row>
    <row r="22" ht="36" customHeight="1" spans="1:17">
      <c r="A22" s="20">
        <f>COUNT($A$1:A21)+1</f>
        <v>18</v>
      </c>
      <c r="B22" s="20" t="s">
        <v>50</v>
      </c>
      <c r="C22" s="20" t="s">
        <v>63</v>
      </c>
      <c r="D22" s="20" t="s">
        <v>77</v>
      </c>
      <c r="E22" s="20" t="s">
        <v>78</v>
      </c>
      <c r="F22" s="20" t="s">
        <v>24</v>
      </c>
      <c r="G22" s="20" t="s">
        <v>35</v>
      </c>
      <c r="H22" s="22" t="s">
        <v>47</v>
      </c>
      <c r="I22" s="20">
        <v>203</v>
      </c>
      <c r="J22" s="19" t="s">
        <v>26</v>
      </c>
      <c r="K22" s="20" t="s">
        <v>37</v>
      </c>
      <c r="L22" s="45" t="s">
        <v>54</v>
      </c>
      <c r="M22" s="19">
        <v>0.9</v>
      </c>
      <c r="N22" s="52" t="s">
        <v>79</v>
      </c>
      <c r="O22" s="19">
        <v>405</v>
      </c>
      <c r="P22" s="19">
        <f t="shared" si="1"/>
        <v>202</v>
      </c>
      <c r="Q22" s="19"/>
    </row>
    <row r="23" ht="36" customHeight="1" spans="1:17">
      <c r="A23" s="20">
        <f>COUNT($A$1:A22)+1</f>
        <v>19</v>
      </c>
      <c r="B23" s="20" t="s">
        <v>50</v>
      </c>
      <c r="C23" s="20" t="s">
        <v>63</v>
      </c>
      <c r="D23" s="20" t="s">
        <v>80</v>
      </c>
      <c r="E23" s="20" t="s">
        <v>81</v>
      </c>
      <c r="F23" s="20" t="s">
        <v>24</v>
      </c>
      <c r="G23" s="20" t="s">
        <v>25</v>
      </c>
      <c r="H23" s="22" t="s">
        <v>47</v>
      </c>
      <c r="I23" s="20">
        <v>117</v>
      </c>
      <c r="J23" s="19" t="s">
        <v>26</v>
      </c>
      <c r="K23" s="20" t="s">
        <v>37</v>
      </c>
      <c r="L23" s="47" t="s">
        <v>48</v>
      </c>
      <c r="M23" s="19" t="s">
        <v>39</v>
      </c>
      <c r="N23" s="20" t="s">
        <v>66</v>
      </c>
      <c r="O23" s="19">
        <f>I23</f>
        <v>117</v>
      </c>
      <c r="P23" s="19">
        <f t="shared" si="1"/>
        <v>0</v>
      </c>
      <c r="Q23" s="19"/>
    </row>
    <row r="24" ht="36" customHeight="1" spans="1:17">
      <c r="A24" s="20">
        <f>COUNT($A$1:A23)+1</f>
        <v>20</v>
      </c>
      <c r="B24" s="20" t="s">
        <v>50</v>
      </c>
      <c r="C24" s="20" t="s">
        <v>63</v>
      </c>
      <c r="D24" s="20" t="s">
        <v>80</v>
      </c>
      <c r="E24" s="20" t="s">
        <v>81</v>
      </c>
      <c r="F24" s="20" t="s">
        <v>24</v>
      </c>
      <c r="G24" s="20" t="s">
        <v>35</v>
      </c>
      <c r="H24" s="22" t="s">
        <v>47</v>
      </c>
      <c r="I24" s="20">
        <v>225</v>
      </c>
      <c r="J24" s="19" t="s">
        <v>26</v>
      </c>
      <c r="K24" s="20" t="s">
        <v>37</v>
      </c>
      <c r="L24" s="45" t="s">
        <v>54</v>
      </c>
      <c r="M24" s="19">
        <v>0.9</v>
      </c>
      <c r="N24" s="20" t="s">
        <v>40</v>
      </c>
      <c r="O24" s="19">
        <v>450</v>
      </c>
      <c r="P24" s="19">
        <f t="shared" si="1"/>
        <v>225</v>
      </c>
      <c r="Q24" s="19"/>
    </row>
    <row r="25" ht="36" customHeight="1" spans="1:17">
      <c r="A25" s="20">
        <f>COUNT($A$1:A24)+1</f>
        <v>21</v>
      </c>
      <c r="B25" s="20" t="s">
        <v>50</v>
      </c>
      <c r="C25" s="20" t="s">
        <v>63</v>
      </c>
      <c r="D25" s="20" t="s">
        <v>82</v>
      </c>
      <c r="E25" s="20" t="s">
        <v>83</v>
      </c>
      <c r="F25" s="20" t="s">
        <v>24</v>
      </c>
      <c r="G25" s="20" t="s">
        <v>35</v>
      </c>
      <c r="H25" s="22" t="s">
        <v>47</v>
      </c>
      <c r="I25" s="20">
        <v>225</v>
      </c>
      <c r="J25" s="20" t="s">
        <v>26</v>
      </c>
      <c r="K25" s="20" t="s">
        <v>37</v>
      </c>
      <c r="L25" s="45" t="s">
        <v>54</v>
      </c>
      <c r="M25" s="19">
        <v>0.9</v>
      </c>
      <c r="N25" s="20" t="s">
        <v>40</v>
      </c>
      <c r="O25" s="19">
        <v>450</v>
      </c>
      <c r="P25" s="19">
        <f t="shared" si="1"/>
        <v>225</v>
      </c>
      <c r="Q25" s="19"/>
    </row>
    <row r="26" ht="36" customHeight="1" spans="1:17">
      <c r="A26" s="29">
        <f>COUNT($A$1:A25)+1</f>
        <v>22</v>
      </c>
      <c r="B26" s="26" t="s">
        <v>50</v>
      </c>
      <c r="C26" s="30" t="s">
        <v>84</v>
      </c>
      <c r="D26" s="31" t="s">
        <v>85</v>
      </c>
      <c r="E26" s="31" t="s">
        <v>86</v>
      </c>
      <c r="F26" s="31" t="s">
        <v>24</v>
      </c>
      <c r="G26" s="32" t="s">
        <v>35</v>
      </c>
      <c r="H26" s="22" t="s">
        <v>68</v>
      </c>
      <c r="I26" s="53">
        <v>390</v>
      </c>
      <c r="J26" s="32" t="s">
        <v>26</v>
      </c>
      <c r="K26" s="32" t="s">
        <v>37</v>
      </c>
      <c r="L26" s="45" t="s">
        <v>54</v>
      </c>
      <c r="M26" s="20">
        <v>0.9</v>
      </c>
      <c r="N26" s="32" t="s">
        <v>40</v>
      </c>
      <c r="O26" s="20">
        <v>450</v>
      </c>
      <c r="P26" s="19">
        <f t="shared" si="1"/>
        <v>60</v>
      </c>
      <c r="Q26" s="19"/>
    </row>
    <row r="27" ht="36" customHeight="1" spans="1:17">
      <c r="A27" s="29">
        <f>COUNT($A$1:A26)+1</f>
        <v>23</v>
      </c>
      <c r="B27" s="26" t="s">
        <v>50</v>
      </c>
      <c r="C27" s="30" t="s">
        <v>84</v>
      </c>
      <c r="D27" s="31" t="s">
        <v>85</v>
      </c>
      <c r="E27" s="31" t="s">
        <v>87</v>
      </c>
      <c r="F27" s="31" t="s">
        <v>24</v>
      </c>
      <c r="G27" s="32" t="s">
        <v>25</v>
      </c>
      <c r="H27" s="22" t="s">
        <v>68</v>
      </c>
      <c r="I27" s="50">
        <v>277</v>
      </c>
      <c r="J27" s="17" t="s">
        <v>26</v>
      </c>
      <c r="K27" s="32" t="s">
        <v>37</v>
      </c>
      <c r="L27" s="45" t="s">
        <v>54</v>
      </c>
      <c r="M27" s="51">
        <v>1</v>
      </c>
      <c r="N27" s="32" t="s">
        <v>59</v>
      </c>
      <c r="O27" s="19">
        <v>240</v>
      </c>
      <c r="P27" s="19">
        <f t="shared" si="1"/>
        <v>-37</v>
      </c>
      <c r="Q27" s="19"/>
    </row>
    <row r="28" ht="36" customHeight="1" spans="1:17">
      <c r="A28" s="19">
        <f>COUNT($A$1:A27)+1</f>
        <v>24</v>
      </c>
      <c r="B28" s="19" t="s">
        <v>50</v>
      </c>
      <c r="C28" s="20" t="s">
        <v>84</v>
      </c>
      <c r="D28" s="20" t="s">
        <v>88</v>
      </c>
      <c r="E28" s="20" t="s">
        <v>89</v>
      </c>
      <c r="F28" s="20" t="s">
        <v>24</v>
      </c>
      <c r="G28" s="20" t="s">
        <v>35</v>
      </c>
      <c r="H28" s="22" t="s">
        <v>36</v>
      </c>
      <c r="I28" s="20">
        <v>240</v>
      </c>
      <c r="J28" s="19" t="s">
        <v>26</v>
      </c>
      <c r="K28" s="19" t="s">
        <v>37</v>
      </c>
      <c r="L28" s="45" t="s">
        <v>54</v>
      </c>
      <c r="M28" s="20">
        <v>0.9</v>
      </c>
      <c r="N28" s="19" t="s">
        <v>40</v>
      </c>
      <c r="O28" s="20">
        <v>450</v>
      </c>
      <c r="P28" s="19">
        <f t="shared" si="1"/>
        <v>210</v>
      </c>
      <c r="Q28" s="19"/>
    </row>
    <row r="29" ht="36" customHeight="1" spans="1:17">
      <c r="A29" s="20">
        <f>COUNT($A$1:A28)+1</f>
        <v>25</v>
      </c>
      <c r="B29" s="20" t="s">
        <v>50</v>
      </c>
      <c r="C29" s="20" t="s">
        <v>84</v>
      </c>
      <c r="D29" s="20" t="s">
        <v>85</v>
      </c>
      <c r="E29" s="20" t="s">
        <v>90</v>
      </c>
      <c r="F29" s="31" t="s">
        <v>24</v>
      </c>
      <c r="G29" s="20" t="s">
        <v>25</v>
      </c>
      <c r="H29" s="15" t="s">
        <v>62</v>
      </c>
      <c r="I29" s="48">
        <v>0</v>
      </c>
      <c r="J29" s="15" t="s">
        <v>26</v>
      </c>
      <c r="K29" s="49" t="s">
        <v>37</v>
      </c>
      <c r="L29" s="45" t="s">
        <v>54</v>
      </c>
      <c r="M29" s="19">
        <v>0.9</v>
      </c>
      <c r="N29" s="15" t="s">
        <v>66</v>
      </c>
      <c r="O29" s="19">
        <v>234</v>
      </c>
      <c r="P29" s="19">
        <f t="shared" si="1"/>
        <v>234</v>
      </c>
      <c r="Q29" s="19"/>
    </row>
    <row r="30" ht="36" customHeight="1" spans="1:17">
      <c r="A30" s="13">
        <f>COUNT($A$1:A29)+1</f>
        <v>26</v>
      </c>
      <c r="B30" s="13" t="s">
        <v>50</v>
      </c>
      <c r="C30" s="13" t="s">
        <v>91</v>
      </c>
      <c r="D30" s="33" t="s">
        <v>80</v>
      </c>
      <c r="E30" s="16" t="s">
        <v>92</v>
      </c>
      <c r="F30" s="16" t="s">
        <v>24</v>
      </c>
      <c r="G30" s="17" t="s">
        <v>25</v>
      </c>
      <c r="H30" s="18">
        <v>2017</v>
      </c>
      <c r="I30" s="18">
        <v>169</v>
      </c>
      <c r="J30" s="15" t="s">
        <v>26</v>
      </c>
      <c r="K30" s="17" t="s">
        <v>37</v>
      </c>
      <c r="L30" s="45" t="s">
        <v>54</v>
      </c>
      <c r="M30" s="19">
        <v>0.9</v>
      </c>
      <c r="N30" s="17" t="s">
        <v>59</v>
      </c>
      <c r="O30" s="19">
        <v>216</v>
      </c>
      <c r="P30" s="19">
        <f t="shared" si="1"/>
        <v>47</v>
      </c>
      <c r="Q30" s="19"/>
    </row>
    <row r="31" ht="36" customHeight="1" spans="1:17">
      <c r="A31" s="13">
        <f>COUNT($A$1:A30)+1</f>
        <v>27</v>
      </c>
      <c r="B31" s="13" t="s">
        <v>50</v>
      </c>
      <c r="C31" s="13" t="s">
        <v>91</v>
      </c>
      <c r="D31" s="33" t="s">
        <v>80</v>
      </c>
      <c r="E31" s="16" t="s">
        <v>92</v>
      </c>
      <c r="F31" s="16" t="s">
        <v>24</v>
      </c>
      <c r="G31" s="17" t="s">
        <v>35</v>
      </c>
      <c r="H31" s="18">
        <v>2017</v>
      </c>
      <c r="I31" s="18">
        <v>326</v>
      </c>
      <c r="J31" s="15" t="s">
        <v>26</v>
      </c>
      <c r="K31" s="17" t="s">
        <v>37</v>
      </c>
      <c r="L31" s="45" t="s">
        <v>54</v>
      </c>
      <c r="M31" s="19">
        <v>0.9</v>
      </c>
      <c r="N31" s="17" t="s">
        <v>40</v>
      </c>
      <c r="O31" s="19">
        <v>450</v>
      </c>
      <c r="P31" s="19">
        <f t="shared" si="1"/>
        <v>124</v>
      </c>
      <c r="Q31" s="19"/>
    </row>
    <row r="32" ht="36" customHeight="1" spans="1:17">
      <c r="A32" s="13">
        <f>COUNT($A$1:A31)+1</f>
        <v>28</v>
      </c>
      <c r="B32" s="13" t="s">
        <v>50</v>
      </c>
      <c r="C32" s="13" t="s">
        <v>91</v>
      </c>
      <c r="D32" s="34" t="s">
        <v>80</v>
      </c>
      <c r="E32" s="35" t="s">
        <v>93</v>
      </c>
      <c r="F32" s="35" t="s">
        <v>24</v>
      </c>
      <c r="G32" s="17" t="s">
        <v>25</v>
      </c>
      <c r="H32" s="18">
        <v>2017</v>
      </c>
      <c r="I32" s="18">
        <v>157</v>
      </c>
      <c r="J32" s="15" t="s">
        <v>26</v>
      </c>
      <c r="K32" s="17" t="s">
        <v>37</v>
      </c>
      <c r="L32" s="45" t="s">
        <v>54</v>
      </c>
      <c r="M32" s="51">
        <v>1</v>
      </c>
      <c r="N32" s="17" t="s">
        <v>59</v>
      </c>
      <c r="O32" s="19">
        <v>240</v>
      </c>
      <c r="P32" s="19">
        <f t="shared" si="1"/>
        <v>83</v>
      </c>
      <c r="Q32" s="19"/>
    </row>
    <row r="33" ht="36" customHeight="1" spans="1:17">
      <c r="A33" s="25">
        <f>COUNT($A$1:A32)+1</f>
        <v>29</v>
      </c>
      <c r="B33" s="26" t="s">
        <v>50</v>
      </c>
      <c r="C33" s="28" t="s">
        <v>91</v>
      </c>
      <c r="D33" s="28" t="s">
        <v>80</v>
      </c>
      <c r="E33" s="28" t="s">
        <v>94</v>
      </c>
      <c r="F33" s="28" t="s">
        <v>24</v>
      </c>
      <c r="G33" s="22" t="s">
        <v>25</v>
      </c>
      <c r="H33" s="22" t="s">
        <v>68</v>
      </c>
      <c r="I33" s="50">
        <v>203</v>
      </c>
      <c r="J33" s="15" t="s">
        <v>26</v>
      </c>
      <c r="K33" s="22" t="s">
        <v>37</v>
      </c>
      <c r="L33" s="45" t="s">
        <v>54</v>
      </c>
      <c r="M33" s="51">
        <v>1</v>
      </c>
      <c r="N33" s="22" t="s">
        <v>66</v>
      </c>
      <c r="O33" s="19">
        <v>260</v>
      </c>
      <c r="P33" s="19">
        <f t="shared" si="1"/>
        <v>57</v>
      </c>
      <c r="Q33" s="19"/>
    </row>
    <row r="34" ht="36" customHeight="1" spans="1:17">
      <c r="A34" s="25">
        <f>COUNT($A$1:A33)+1</f>
        <v>30</v>
      </c>
      <c r="B34" s="26" t="s">
        <v>50</v>
      </c>
      <c r="C34" s="28" t="s">
        <v>91</v>
      </c>
      <c r="D34" s="28" t="s">
        <v>80</v>
      </c>
      <c r="E34" s="28" t="s">
        <v>94</v>
      </c>
      <c r="F34" s="28" t="s">
        <v>24</v>
      </c>
      <c r="G34" s="22" t="s">
        <v>35</v>
      </c>
      <c r="H34" s="22" t="s">
        <v>68</v>
      </c>
      <c r="I34" s="50">
        <v>390</v>
      </c>
      <c r="J34" s="15" t="s">
        <v>26</v>
      </c>
      <c r="K34" s="22" t="s">
        <v>37</v>
      </c>
      <c r="L34" s="45" t="s">
        <v>54</v>
      </c>
      <c r="M34" s="19">
        <v>0.9</v>
      </c>
      <c r="N34" s="22" t="s">
        <v>40</v>
      </c>
      <c r="O34" s="19">
        <v>450</v>
      </c>
      <c r="P34" s="19">
        <f t="shared" si="1"/>
        <v>60</v>
      </c>
      <c r="Q34" s="19"/>
    </row>
    <row r="35" ht="36" customHeight="1" spans="1:17">
      <c r="A35" s="25">
        <f>COUNT($A$1:A34)+1</f>
        <v>31</v>
      </c>
      <c r="B35" s="26" t="s">
        <v>50</v>
      </c>
      <c r="C35" s="28" t="s">
        <v>91</v>
      </c>
      <c r="D35" s="28" t="s">
        <v>80</v>
      </c>
      <c r="E35" s="28" t="s">
        <v>95</v>
      </c>
      <c r="F35" s="28" t="s">
        <v>24</v>
      </c>
      <c r="G35" s="36" t="s">
        <v>25</v>
      </c>
      <c r="H35" s="22" t="s">
        <v>68</v>
      </c>
      <c r="I35" s="50">
        <v>187</v>
      </c>
      <c r="J35" s="15" t="s">
        <v>26</v>
      </c>
      <c r="K35" s="36" t="s">
        <v>37</v>
      </c>
      <c r="L35" s="45" t="s">
        <v>54</v>
      </c>
      <c r="M35" s="19">
        <v>0.9</v>
      </c>
      <c r="N35" s="36" t="s">
        <v>59</v>
      </c>
      <c r="O35" s="19">
        <v>216</v>
      </c>
      <c r="P35" s="19">
        <f t="shared" si="1"/>
        <v>29</v>
      </c>
      <c r="Q35" s="19"/>
    </row>
    <row r="36" ht="36" customHeight="1" spans="1:17">
      <c r="A36" s="19">
        <f>COUNT($A$1:A35)+1</f>
        <v>32</v>
      </c>
      <c r="B36" s="19" t="s">
        <v>50</v>
      </c>
      <c r="C36" s="20" t="s">
        <v>91</v>
      </c>
      <c r="D36" s="20" t="s">
        <v>80</v>
      </c>
      <c r="E36" s="20" t="s">
        <v>96</v>
      </c>
      <c r="F36" s="20" t="s">
        <v>24</v>
      </c>
      <c r="G36" s="20" t="s">
        <v>25</v>
      </c>
      <c r="H36" s="22" t="s">
        <v>36</v>
      </c>
      <c r="I36" s="20">
        <v>119</v>
      </c>
      <c r="J36" s="15" t="s">
        <v>26</v>
      </c>
      <c r="K36" s="19" t="s">
        <v>37</v>
      </c>
      <c r="L36" s="45" t="s">
        <v>54</v>
      </c>
      <c r="M36" s="51">
        <v>1</v>
      </c>
      <c r="N36" s="19" t="s">
        <v>66</v>
      </c>
      <c r="O36" s="19">
        <v>260</v>
      </c>
      <c r="P36" s="19">
        <f t="shared" si="1"/>
        <v>141</v>
      </c>
      <c r="Q36" s="19"/>
    </row>
    <row r="37" ht="36" customHeight="1" spans="1:17">
      <c r="A37" s="19">
        <f>COUNT($A$1:A36)+1</f>
        <v>33</v>
      </c>
      <c r="B37" s="19" t="s">
        <v>50</v>
      </c>
      <c r="C37" s="20" t="s">
        <v>91</v>
      </c>
      <c r="D37" s="20" t="s">
        <v>80</v>
      </c>
      <c r="E37" s="20" t="s">
        <v>96</v>
      </c>
      <c r="F37" s="20" t="s">
        <v>24</v>
      </c>
      <c r="G37" s="20" t="s">
        <v>35</v>
      </c>
      <c r="H37" s="22" t="s">
        <v>36</v>
      </c>
      <c r="I37" s="20">
        <v>240</v>
      </c>
      <c r="J37" s="15" t="s">
        <v>26</v>
      </c>
      <c r="K37" s="19" t="s">
        <v>37</v>
      </c>
      <c r="L37" s="45" t="s">
        <v>54</v>
      </c>
      <c r="M37" s="19">
        <v>0.9</v>
      </c>
      <c r="N37" s="19" t="s">
        <v>40</v>
      </c>
      <c r="O37" s="19">
        <v>450</v>
      </c>
      <c r="P37" s="19">
        <f t="shared" si="1"/>
        <v>210</v>
      </c>
      <c r="Q37" s="19"/>
    </row>
    <row r="38" ht="36" customHeight="1" spans="1:17">
      <c r="A38" s="19">
        <f>COUNT($A$1:A37)+1</f>
        <v>34</v>
      </c>
      <c r="B38" s="19" t="s">
        <v>50</v>
      </c>
      <c r="C38" s="20" t="s">
        <v>91</v>
      </c>
      <c r="D38" s="20" t="s">
        <v>80</v>
      </c>
      <c r="E38" s="20" t="s">
        <v>97</v>
      </c>
      <c r="F38" s="20" t="s">
        <v>24</v>
      </c>
      <c r="G38" s="20" t="s">
        <v>35</v>
      </c>
      <c r="H38" s="22" t="s">
        <v>36</v>
      </c>
      <c r="I38" s="20">
        <v>240</v>
      </c>
      <c r="J38" s="15" t="s">
        <v>26</v>
      </c>
      <c r="K38" s="19" t="s">
        <v>37</v>
      </c>
      <c r="L38" s="45" t="s">
        <v>54</v>
      </c>
      <c r="M38" s="51">
        <v>1</v>
      </c>
      <c r="N38" s="19" t="s">
        <v>40</v>
      </c>
      <c r="O38" s="19">
        <v>500</v>
      </c>
      <c r="P38" s="19">
        <f t="shared" si="1"/>
        <v>260</v>
      </c>
      <c r="Q38" s="19"/>
    </row>
    <row r="39" ht="36" customHeight="1" spans="1:17">
      <c r="A39" s="20">
        <f>COUNT($A$1:A38)+1</f>
        <v>35</v>
      </c>
      <c r="B39" s="20" t="s">
        <v>50</v>
      </c>
      <c r="C39" s="20" t="s">
        <v>91</v>
      </c>
      <c r="D39" s="20" t="s">
        <v>98</v>
      </c>
      <c r="E39" s="20" t="s">
        <v>99</v>
      </c>
      <c r="F39" s="20" t="s">
        <v>24</v>
      </c>
      <c r="G39" s="20" t="s">
        <v>35</v>
      </c>
      <c r="H39" s="22" t="s">
        <v>47</v>
      </c>
      <c r="I39" s="20">
        <v>225</v>
      </c>
      <c r="J39" s="15" t="s">
        <v>26</v>
      </c>
      <c r="K39" s="20" t="s">
        <v>37</v>
      </c>
      <c r="L39" s="45" t="s">
        <v>54</v>
      </c>
      <c r="M39" s="19">
        <v>0.9</v>
      </c>
      <c r="N39" s="20" t="s">
        <v>40</v>
      </c>
      <c r="O39" s="19">
        <v>450</v>
      </c>
      <c r="P39" s="19">
        <f t="shared" si="1"/>
        <v>225</v>
      </c>
      <c r="Q39" s="19"/>
    </row>
    <row r="40" ht="36" customHeight="1" spans="1:17">
      <c r="A40" s="37">
        <f>COUNT($A$1:A39)+1</f>
        <v>36</v>
      </c>
      <c r="B40" s="26" t="s">
        <v>50</v>
      </c>
      <c r="C40" s="28" t="s">
        <v>100</v>
      </c>
      <c r="D40" s="30" t="s">
        <v>101</v>
      </c>
      <c r="E40" s="30" t="s">
        <v>102</v>
      </c>
      <c r="F40" s="30" t="s">
        <v>24</v>
      </c>
      <c r="G40" s="38" t="s">
        <v>25</v>
      </c>
      <c r="H40" s="22" t="s">
        <v>68</v>
      </c>
      <c r="I40" s="50">
        <v>203</v>
      </c>
      <c r="J40" s="15" t="s">
        <v>26</v>
      </c>
      <c r="K40" s="38" t="s">
        <v>37</v>
      </c>
      <c r="L40" s="45" t="s">
        <v>54</v>
      </c>
      <c r="M40" s="51">
        <v>1</v>
      </c>
      <c r="N40" s="38" t="s">
        <v>103</v>
      </c>
      <c r="O40" s="19">
        <v>260</v>
      </c>
      <c r="P40" s="19">
        <f t="shared" si="1"/>
        <v>57</v>
      </c>
      <c r="Q40" s="19"/>
    </row>
    <row r="41" ht="36" customHeight="1" spans="1:17">
      <c r="A41" s="37">
        <f>COUNT($A$1:A40)+1</f>
        <v>37</v>
      </c>
      <c r="B41" s="26" t="s">
        <v>50</v>
      </c>
      <c r="C41" s="28" t="s">
        <v>100</v>
      </c>
      <c r="D41" s="30" t="s">
        <v>101</v>
      </c>
      <c r="E41" s="30" t="s">
        <v>102</v>
      </c>
      <c r="F41" s="30" t="s">
        <v>24</v>
      </c>
      <c r="G41" s="22" t="s">
        <v>35</v>
      </c>
      <c r="H41" s="22" t="s">
        <v>68</v>
      </c>
      <c r="I41" s="50">
        <v>374</v>
      </c>
      <c r="J41" s="15" t="s">
        <v>26</v>
      </c>
      <c r="K41" s="22" t="s">
        <v>37</v>
      </c>
      <c r="L41" s="45" t="s">
        <v>54</v>
      </c>
      <c r="M41" s="51">
        <v>1</v>
      </c>
      <c r="N41" s="22" t="s">
        <v>40</v>
      </c>
      <c r="O41" s="19">
        <v>500</v>
      </c>
      <c r="P41" s="19">
        <f t="shared" si="1"/>
        <v>126</v>
      </c>
      <c r="Q41" s="19"/>
    </row>
    <row r="42" ht="36" customHeight="1" spans="1:17">
      <c r="A42" s="37">
        <f>COUNT($A$1:A41)+1</f>
        <v>38</v>
      </c>
      <c r="B42" s="26" t="s">
        <v>50</v>
      </c>
      <c r="C42" s="28" t="s">
        <v>100</v>
      </c>
      <c r="D42" s="28" t="s">
        <v>104</v>
      </c>
      <c r="E42" s="28" t="s">
        <v>105</v>
      </c>
      <c r="F42" s="28" t="s">
        <v>24</v>
      </c>
      <c r="G42" s="36" t="s">
        <v>25</v>
      </c>
      <c r="H42" s="22" t="s">
        <v>68</v>
      </c>
      <c r="I42" s="50">
        <v>203</v>
      </c>
      <c r="J42" s="15" t="s">
        <v>26</v>
      </c>
      <c r="K42" s="36" t="s">
        <v>37</v>
      </c>
      <c r="L42" s="45" t="s">
        <v>54</v>
      </c>
      <c r="M42" s="19">
        <v>0.9</v>
      </c>
      <c r="N42" s="36" t="s">
        <v>66</v>
      </c>
      <c r="O42" s="19">
        <v>234</v>
      </c>
      <c r="P42" s="19">
        <f t="shared" si="1"/>
        <v>31</v>
      </c>
      <c r="Q42" s="19"/>
    </row>
    <row r="43" ht="36" customHeight="1" spans="1:17">
      <c r="A43" s="37">
        <f>COUNT($A$1:A42)+1</f>
        <v>39</v>
      </c>
      <c r="B43" s="19" t="s">
        <v>50</v>
      </c>
      <c r="C43" s="20" t="s">
        <v>100</v>
      </c>
      <c r="D43" s="20" t="s">
        <v>104</v>
      </c>
      <c r="E43" s="20" t="s">
        <v>105</v>
      </c>
      <c r="F43" s="20" t="s">
        <v>24</v>
      </c>
      <c r="G43" s="20" t="s">
        <v>35</v>
      </c>
      <c r="H43" s="22" t="s">
        <v>36</v>
      </c>
      <c r="I43" s="20">
        <v>215</v>
      </c>
      <c r="J43" s="15" t="s">
        <v>26</v>
      </c>
      <c r="K43" s="19" t="s">
        <v>37</v>
      </c>
      <c r="L43" s="45" t="s">
        <v>54</v>
      </c>
      <c r="M43" s="19">
        <v>0.9</v>
      </c>
      <c r="N43" s="19" t="s">
        <v>79</v>
      </c>
      <c r="O43" s="19">
        <v>405</v>
      </c>
      <c r="P43" s="19">
        <f t="shared" si="1"/>
        <v>190</v>
      </c>
      <c r="Q43" s="19"/>
    </row>
    <row r="44" ht="36" customHeight="1" spans="1:17">
      <c r="A44" s="37">
        <f>COUNT($A$1:A43)+1</f>
        <v>40</v>
      </c>
      <c r="B44" s="19" t="s">
        <v>50</v>
      </c>
      <c r="C44" s="20" t="s">
        <v>100</v>
      </c>
      <c r="D44" s="20" t="s">
        <v>106</v>
      </c>
      <c r="E44" s="20" t="s">
        <v>107</v>
      </c>
      <c r="F44" s="20" t="s">
        <v>24</v>
      </c>
      <c r="G44" s="20" t="s">
        <v>35</v>
      </c>
      <c r="H44" s="22" t="s">
        <v>36</v>
      </c>
      <c r="I44" s="20">
        <v>240</v>
      </c>
      <c r="J44" s="15" t="s">
        <v>26</v>
      </c>
      <c r="K44" s="19" t="s">
        <v>37</v>
      </c>
      <c r="L44" s="45" t="s">
        <v>54</v>
      </c>
      <c r="M44" s="19">
        <v>0.9</v>
      </c>
      <c r="N44" s="19" t="s">
        <v>79</v>
      </c>
      <c r="O44" s="19">
        <v>405</v>
      </c>
      <c r="P44" s="19">
        <f t="shared" si="1"/>
        <v>165</v>
      </c>
      <c r="Q44" s="19"/>
    </row>
    <row r="45" ht="36" customHeight="1" spans="1:17">
      <c r="A45" s="19">
        <f>COUNT($A$1:A44)+1</f>
        <v>41</v>
      </c>
      <c r="B45" s="19" t="s">
        <v>50</v>
      </c>
      <c r="C45" s="20" t="s">
        <v>100</v>
      </c>
      <c r="D45" s="20" t="s">
        <v>108</v>
      </c>
      <c r="E45" s="20" t="s">
        <v>109</v>
      </c>
      <c r="F45" s="20" t="s">
        <v>24</v>
      </c>
      <c r="G45" s="20" t="s">
        <v>35</v>
      </c>
      <c r="H45" s="22" t="s">
        <v>36</v>
      </c>
      <c r="I45" s="20">
        <v>210</v>
      </c>
      <c r="J45" s="15" t="s">
        <v>26</v>
      </c>
      <c r="K45" s="19" t="s">
        <v>37</v>
      </c>
      <c r="L45" s="45" t="s">
        <v>54</v>
      </c>
      <c r="M45" s="19">
        <v>0.9</v>
      </c>
      <c r="N45" s="19" t="s">
        <v>40</v>
      </c>
      <c r="O45" s="19">
        <v>450</v>
      </c>
      <c r="P45" s="19">
        <f t="shared" si="1"/>
        <v>240</v>
      </c>
      <c r="Q45" s="19"/>
    </row>
    <row r="46" ht="36" customHeight="1" spans="1:17">
      <c r="A46" s="19">
        <f>COUNT($A$1:A45)+1</f>
        <v>42</v>
      </c>
      <c r="B46" s="19" t="s">
        <v>50</v>
      </c>
      <c r="C46" s="20" t="s">
        <v>100</v>
      </c>
      <c r="D46" s="20" t="s">
        <v>110</v>
      </c>
      <c r="E46" s="20" t="s">
        <v>111</v>
      </c>
      <c r="F46" s="20" t="s">
        <v>24</v>
      </c>
      <c r="G46" s="20" t="s">
        <v>25</v>
      </c>
      <c r="H46" s="22" t="s">
        <v>36</v>
      </c>
      <c r="I46" s="20">
        <v>119</v>
      </c>
      <c r="J46" s="15" t="s">
        <v>26</v>
      </c>
      <c r="K46" s="19" t="s">
        <v>37</v>
      </c>
      <c r="L46" s="45" t="s">
        <v>54</v>
      </c>
      <c r="M46" s="19">
        <v>0.9</v>
      </c>
      <c r="N46" s="19" t="s">
        <v>103</v>
      </c>
      <c r="O46" s="19">
        <v>234</v>
      </c>
      <c r="P46" s="19">
        <f t="shared" si="1"/>
        <v>115</v>
      </c>
      <c r="Q46" s="19"/>
    </row>
    <row r="47" ht="36" customHeight="1" spans="1:17">
      <c r="A47" s="19">
        <f>COUNT($A$1:A46)+1</f>
        <v>43</v>
      </c>
      <c r="B47" s="19" t="s">
        <v>50</v>
      </c>
      <c r="C47" s="20" t="s">
        <v>100</v>
      </c>
      <c r="D47" s="20" t="s">
        <v>110</v>
      </c>
      <c r="E47" s="20" t="s">
        <v>111</v>
      </c>
      <c r="F47" s="20" t="s">
        <v>24</v>
      </c>
      <c r="G47" s="20" t="s">
        <v>35</v>
      </c>
      <c r="H47" s="22" t="s">
        <v>36</v>
      </c>
      <c r="I47" s="20">
        <v>230</v>
      </c>
      <c r="J47" s="15" t="s">
        <v>26</v>
      </c>
      <c r="K47" s="19" t="s">
        <v>37</v>
      </c>
      <c r="L47" s="45" t="s">
        <v>54</v>
      </c>
      <c r="M47" s="19">
        <v>0.9</v>
      </c>
      <c r="N47" s="19" t="s">
        <v>40</v>
      </c>
      <c r="O47" s="19">
        <v>450</v>
      </c>
      <c r="P47" s="19">
        <f t="shared" si="1"/>
        <v>220</v>
      </c>
      <c r="Q47" s="19"/>
    </row>
    <row r="48" ht="36" customHeight="1" spans="1:17">
      <c r="A48" s="19">
        <f>COUNT($A$1:A47)+1</f>
        <v>44</v>
      </c>
      <c r="B48" s="19" t="s">
        <v>50</v>
      </c>
      <c r="C48" s="20" t="s">
        <v>100</v>
      </c>
      <c r="D48" s="20" t="s">
        <v>112</v>
      </c>
      <c r="E48" s="20" t="s">
        <v>113</v>
      </c>
      <c r="F48" s="20" t="s">
        <v>24</v>
      </c>
      <c r="G48" s="20" t="s">
        <v>35</v>
      </c>
      <c r="H48" s="22" t="s">
        <v>36</v>
      </c>
      <c r="I48" s="20">
        <v>240</v>
      </c>
      <c r="J48" s="15" t="s">
        <v>26</v>
      </c>
      <c r="K48" s="19" t="s">
        <v>37</v>
      </c>
      <c r="L48" s="45" t="s">
        <v>54</v>
      </c>
      <c r="M48" s="19">
        <v>0.9</v>
      </c>
      <c r="N48" s="19" t="s">
        <v>40</v>
      </c>
      <c r="O48" s="19">
        <v>450</v>
      </c>
      <c r="P48" s="19">
        <f t="shared" si="1"/>
        <v>210</v>
      </c>
      <c r="Q48" s="19"/>
    </row>
    <row r="49" ht="36" customHeight="1" spans="1:17">
      <c r="A49" s="39">
        <f>COUNT($A$1:A43)+1</f>
        <v>40</v>
      </c>
      <c r="B49" s="39" t="s">
        <v>50</v>
      </c>
      <c r="C49" s="39" t="s">
        <v>100</v>
      </c>
      <c r="D49" s="39" t="s">
        <v>114</v>
      </c>
      <c r="E49" s="39" t="s">
        <v>115</v>
      </c>
      <c r="F49" s="20" t="s">
        <v>24</v>
      </c>
      <c r="G49" s="20" t="s">
        <v>35</v>
      </c>
      <c r="H49" s="22" t="s">
        <v>47</v>
      </c>
      <c r="I49" s="20">
        <v>225</v>
      </c>
      <c r="J49" s="15" t="s">
        <v>26</v>
      </c>
      <c r="K49" s="20" t="s">
        <v>37</v>
      </c>
      <c r="L49" s="45" t="s">
        <v>54</v>
      </c>
      <c r="M49" s="19">
        <v>0.9</v>
      </c>
      <c r="N49" s="20" t="s">
        <v>40</v>
      </c>
      <c r="O49" s="19">
        <v>450</v>
      </c>
      <c r="P49" s="19">
        <f t="shared" si="1"/>
        <v>225</v>
      </c>
      <c r="Q49" s="19"/>
    </row>
    <row r="50" ht="36" customHeight="1" spans="1:17">
      <c r="A50" s="20">
        <f>COUNT($A$1:A49)+1</f>
        <v>46</v>
      </c>
      <c r="B50" s="20" t="s">
        <v>50</v>
      </c>
      <c r="C50" s="20" t="s">
        <v>100</v>
      </c>
      <c r="D50" s="20" t="s">
        <v>116</v>
      </c>
      <c r="E50" s="20" t="s">
        <v>117</v>
      </c>
      <c r="F50" s="20" t="s">
        <v>24</v>
      </c>
      <c r="G50" s="20" t="s">
        <v>35</v>
      </c>
      <c r="H50" s="22" t="s">
        <v>47</v>
      </c>
      <c r="I50" s="20">
        <v>225</v>
      </c>
      <c r="J50" s="15" t="s">
        <v>26</v>
      </c>
      <c r="K50" s="20" t="s">
        <v>37</v>
      </c>
      <c r="L50" s="45" t="s">
        <v>54</v>
      </c>
      <c r="M50" s="19">
        <v>0.9</v>
      </c>
      <c r="N50" s="20" t="s">
        <v>40</v>
      </c>
      <c r="O50" s="19">
        <v>450</v>
      </c>
      <c r="P50" s="19">
        <f t="shared" si="1"/>
        <v>225</v>
      </c>
      <c r="Q50" s="19"/>
    </row>
    <row r="51" ht="36" customHeight="1" spans="1:17">
      <c r="A51" s="20">
        <f>COUNT($A$1:A50)+1</f>
        <v>47</v>
      </c>
      <c r="B51" s="20" t="s">
        <v>50</v>
      </c>
      <c r="C51" s="20" t="s">
        <v>100</v>
      </c>
      <c r="D51" s="20" t="s">
        <v>118</v>
      </c>
      <c r="E51" s="20" t="s">
        <v>119</v>
      </c>
      <c r="F51" s="20" t="s">
        <v>24</v>
      </c>
      <c r="G51" s="20" t="s">
        <v>35</v>
      </c>
      <c r="H51" s="22" t="s">
        <v>47</v>
      </c>
      <c r="I51" s="20">
        <v>225</v>
      </c>
      <c r="J51" s="15" t="s">
        <v>26</v>
      </c>
      <c r="K51" s="20" t="s">
        <v>37</v>
      </c>
      <c r="L51" s="45" t="s">
        <v>54</v>
      </c>
      <c r="M51" s="19">
        <v>0.9</v>
      </c>
      <c r="N51" s="20" t="s">
        <v>40</v>
      </c>
      <c r="O51" s="19">
        <v>450</v>
      </c>
      <c r="P51" s="19">
        <f t="shared" si="1"/>
        <v>225</v>
      </c>
      <c r="Q51" s="19"/>
    </row>
    <row r="52" ht="36" customHeight="1" spans="1:17">
      <c r="A52" s="20">
        <f>COUNT($A$1:A51)+1</f>
        <v>48</v>
      </c>
      <c r="B52" s="20" t="s">
        <v>50</v>
      </c>
      <c r="C52" s="20" t="s">
        <v>100</v>
      </c>
      <c r="D52" s="20" t="s">
        <v>120</v>
      </c>
      <c r="E52" s="20" t="s">
        <v>121</v>
      </c>
      <c r="F52" s="20" t="s">
        <v>24</v>
      </c>
      <c r="G52" s="20" t="s">
        <v>35</v>
      </c>
      <c r="H52" s="22" t="s">
        <v>47</v>
      </c>
      <c r="I52" s="20">
        <v>203</v>
      </c>
      <c r="J52" s="20" t="s">
        <v>26</v>
      </c>
      <c r="K52" s="20" t="s">
        <v>37</v>
      </c>
      <c r="L52" s="45" t="s">
        <v>54</v>
      </c>
      <c r="M52" s="20">
        <v>0.9</v>
      </c>
      <c r="N52" s="20" t="s">
        <v>79</v>
      </c>
      <c r="O52" s="20">
        <v>405</v>
      </c>
      <c r="P52" s="19">
        <f t="shared" si="1"/>
        <v>202</v>
      </c>
      <c r="Q52" s="19"/>
    </row>
    <row r="53" ht="36" customHeight="1" spans="1:17">
      <c r="A53" s="39">
        <f>COUNT($A$1:A52)+1</f>
        <v>49</v>
      </c>
      <c r="B53" s="39" t="s">
        <v>50</v>
      </c>
      <c r="C53" s="39" t="s">
        <v>100</v>
      </c>
      <c r="D53" s="39" t="s">
        <v>122</v>
      </c>
      <c r="E53" s="39" t="s">
        <v>123</v>
      </c>
      <c r="F53" s="20" t="s">
        <v>24</v>
      </c>
      <c r="G53" s="20" t="s">
        <v>35</v>
      </c>
      <c r="H53" s="15" t="s">
        <v>62</v>
      </c>
      <c r="I53" s="48">
        <v>0</v>
      </c>
      <c r="J53" s="15" t="s">
        <v>26</v>
      </c>
      <c r="K53" s="49" t="s">
        <v>37</v>
      </c>
      <c r="L53" s="45" t="s">
        <v>54</v>
      </c>
      <c r="M53" s="19">
        <v>0.9</v>
      </c>
      <c r="N53" s="15" t="s">
        <v>79</v>
      </c>
      <c r="O53" s="19">
        <v>405</v>
      </c>
      <c r="P53" s="19">
        <f t="shared" si="1"/>
        <v>405</v>
      </c>
      <c r="Q53" s="19"/>
    </row>
    <row r="54" ht="36" customHeight="1" spans="1:17">
      <c r="A54" s="20">
        <f>COUNT($A$1:A53)+1</f>
        <v>50</v>
      </c>
      <c r="B54" s="20" t="s">
        <v>50</v>
      </c>
      <c r="C54" s="20" t="s">
        <v>124</v>
      </c>
      <c r="D54" s="20" t="s">
        <v>125</v>
      </c>
      <c r="E54" s="20" t="s">
        <v>126</v>
      </c>
      <c r="F54" s="20" t="s">
        <v>24</v>
      </c>
      <c r="G54" s="20" t="s">
        <v>25</v>
      </c>
      <c r="H54" s="22" t="s">
        <v>47</v>
      </c>
      <c r="I54" s="20">
        <v>0</v>
      </c>
      <c r="J54" s="15" t="s">
        <v>26</v>
      </c>
      <c r="K54" s="20" t="s">
        <v>37</v>
      </c>
      <c r="L54" s="45" t="s">
        <v>54</v>
      </c>
      <c r="M54" s="19">
        <v>0.9</v>
      </c>
      <c r="N54" s="20" t="s">
        <v>59</v>
      </c>
      <c r="O54" s="19">
        <v>216</v>
      </c>
      <c r="P54" s="19">
        <f t="shared" si="1"/>
        <v>216</v>
      </c>
      <c r="Q54" s="19"/>
    </row>
    <row r="55" ht="36" customHeight="1" spans="1:17">
      <c r="A55" s="20">
        <f>COUNT($A$1:A54)+1</f>
        <v>51</v>
      </c>
      <c r="B55" s="20" t="s">
        <v>50</v>
      </c>
      <c r="C55" s="20" t="s">
        <v>124</v>
      </c>
      <c r="D55" s="20" t="s">
        <v>125</v>
      </c>
      <c r="E55" s="20" t="s">
        <v>126</v>
      </c>
      <c r="F55" s="20" t="s">
        <v>24</v>
      </c>
      <c r="G55" s="20" t="s">
        <v>35</v>
      </c>
      <c r="H55" s="22" t="s">
        <v>47</v>
      </c>
      <c r="I55" s="20">
        <v>225</v>
      </c>
      <c r="J55" s="20" t="s">
        <v>26</v>
      </c>
      <c r="K55" s="20" t="s">
        <v>37</v>
      </c>
      <c r="L55" s="47" t="s">
        <v>48</v>
      </c>
      <c r="M55" s="19" t="s">
        <v>39</v>
      </c>
      <c r="N55" s="19" t="s">
        <v>40</v>
      </c>
      <c r="O55" s="19">
        <f t="shared" ref="O55:O60" si="3">I55</f>
        <v>225</v>
      </c>
      <c r="P55" s="19">
        <f t="shared" si="1"/>
        <v>0</v>
      </c>
      <c r="Q55" s="19"/>
    </row>
    <row r="56" ht="36" customHeight="1" spans="1:17">
      <c r="A56" s="19">
        <f>COUNT($A$1:A55)+1</f>
        <v>52</v>
      </c>
      <c r="B56" s="19" t="s">
        <v>50</v>
      </c>
      <c r="C56" s="20" t="s">
        <v>127</v>
      </c>
      <c r="D56" s="20" t="s">
        <v>128</v>
      </c>
      <c r="E56" s="20" t="s">
        <v>129</v>
      </c>
      <c r="F56" s="20" t="s">
        <v>24</v>
      </c>
      <c r="G56" s="20" t="s">
        <v>35</v>
      </c>
      <c r="H56" s="22" t="s">
        <v>36</v>
      </c>
      <c r="I56" s="20">
        <v>240</v>
      </c>
      <c r="J56" s="20" t="s">
        <v>26</v>
      </c>
      <c r="K56" s="19" t="s">
        <v>37</v>
      </c>
      <c r="L56" s="47" t="s">
        <v>48</v>
      </c>
      <c r="M56" s="19" t="s">
        <v>39</v>
      </c>
      <c r="N56" s="19" t="s">
        <v>40</v>
      </c>
      <c r="O56" s="19">
        <f t="shared" si="3"/>
        <v>240</v>
      </c>
      <c r="P56" s="19">
        <f t="shared" si="1"/>
        <v>0</v>
      </c>
      <c r="Q56" s="19"/>
    </row>
    <row r="57" ht="36" customHeight="1" spans="1:17">
      <c r="A57" s="25">
        <f>COUNT($A$1:A56)+1</f>
        <v>53</v>
      </c>
      <c r="B57" s="26" t="s">
        <v>50</v>
      </c>
      <c r="C57" s="28" t="s">
        <v>130</v>
      </c>
      <c r="D57" s="28" t="s">
        <v>131</v>
      </c>
      <c r="E57" s="28" t="s">
        <v>132</v>
      </c>
      <c r="F57" s="28" t="s">
        <v>24</v>
      </c>
      <c r="G57" s="36" t="s">
        <v>25</v>
      </c>
      <c r="H57" s="22" t="s">
        <v>68</v>
      </c>
      <c r="I57" s="50">
        <v>187</v>
      </c>
      <c r="J57" s="15" t="s">
        <v>26</v>
      </c>
      <c r="K57" s="36" t="s">
        <v>37</v>
      </c>
      <c r="L57" s="45" t="s">
        <v>54</v>
      </c>
      <c r="M57" s="19">
        <v>0.9</v>
      </c>
      <c r="N57" s="36" t="s">
        <v>59</v>
      </c>
      <c r="O57" s="19">
        <v>216</v>
      </c>
      <c r="P57" s="19">
        <f t="shared" si="1"/>
        <v>29</v>
      </c>
      <c r="Q57" s="19"/>
    </row>
    <row r="58" ht="36" customHeight="1" spans="1:17">
      <c r="A58" s="25">
        <f>COUNT($A$1:A57)+1</f>
        <v>54</v>
      </c>
      <c r="B58" s="26" t="s">
        <v>50</v>
      </c>
      <c r="C58" s="28" t="s">
        <v>130</v>
      </c>
      <c r="D58" s="28" t="s">
        <v>131</v>
      </c>
      <c r="E58" s="28" t="s">
        <v>132</v>
      </c>
      <c r="F58" s="28" t="s">
        <v>24</v>
      </c>
      <c r="G58" s="22" t="s">
        <v>35</v>
      </c>
      <c r="H58" s="22" t="s">
        <v>68</v>
      </c>
      <c r="I58" s="50">
        <v>374</v>
      </c>
      <c r="J58" s="15" t="s">
        <v>26</v>
      </c>
      <c r="K58" s="22" t="s">
        <v>37</v>
      </c>
      <c r="L58" s="45" t="s">
        <v>54</v>
      </c>
      <c r="M58" s="51">
        <v>1</v>
      </c>
      <c r="N58" s="22" t="s">
        <v>40</v>
      </c>
      <c r="O58" s="19">
        <v>500</v>
      </c>
      <c r="P58" s="19">
        <f t="shared" si="1"/>
        <v>126</v>
      </c>
      <c r="Q58" s="19"/>
    </row>
    <row r="59" ht="40" customHeight="1" spans="1:17">
      <c r="A59" s="19">
        <f>COUNT($A$1:A58)+1</f>
        <v>55</v>
      </c>
      <c r="B59" s="19" t="s">
        <v>50</v>
      </c>
      <c r="C59" s="20" t="s">
        <v>130</v>
      </c>
      <c r="D59" s="20" t="s">
        <v>131</v>
      </c>
      <c r="E59" s="20" t="s">
        <v>133</v>
      </c>
      <c r="F59" s="20" t="s">
        <v>24</v>
      </c>
      <c r="G59" s="20" t="s">
        <v>25</v>
      </c>
      <c r="H59" s="22" t="s">
        <v>36</v>
      </c>
      <c r="I59" s="20">
        <v>119</v>
      </c>
      <c r="J59" s="19" t="s">
        <v>26</v>
      </c>
      <c r="K59" s="19" t="s">
        <v>27</v>
      </c>
      <c r="L59" s="47" t="s">
        <v>134</v>
      </c>
      <c r="M59" s="19" t="s">
        <v>39</v>
      </c>
      <c r="N59" s="19" t="s">
        <v>66</v>
      </c>
      <c r="O59" s="19">
        <f t="shared" si="3"/>
        <v>119</v>
      </c>
      <c r="P59" s="19">
        <f t="shared" si="1"/>
        <v>0</v>
      </c>
      <c r="Q59" s="19" t="s">
        <v>43</v>
      </c>
    </row>
    <row r="60" ht="40" customHeight="1" spans="1:17">
      <c r="A60" s="19">
        <f>COUNT($A$1:A59)+1</f>
        <v>56</v>
      </c>
      <c r="B60" s="19" t="s">
        <v>50</v>
      </c>
      <c r="C60" s="20" t="s">
        <v>130</v>
      </c>
      <c r="D60" s="20" t="s">
        <v>131</v>
      </c>
      <c r="E60" s="20" t="s">
        <v>133</v>
      </c>
      <c r="F60" s="20" t="s">
        <v>24</v>
      </c>
      <c r="G60" s="20" t="s">
        <v>35</v>
      </c>
      <c r="H60" s="22" t="s">
        <v>36</v>
      </c>
      <c r="I60" s="20">
        <v>220</v>
      </c>
      <c r="J60" s="19" t="s">
        <v>26</v>
      </c>
      <c r="K60" s="19" t="s">
        <v>27</v>
      </c>
      <c r="L60" s="47" t="s">
        <v>134</v>
      </c>
      <c r="M60" s="19" t="s">
        <v>39</v>
      </c>
      <c r="N60" s="19" t="s">
        <v>40</v>
      </c>
      <c r="O60" s="19">
        <f t="shared" si="3"/>
        <v>220</v>
      </c>
      <c r="P60" s="19">
        <f t="shared" si="1"/>
        <v>0</v>
      </c>
      <c r="Q60" s="19" t="s">
        <v>43</v>
      </c>
    </row>
    <row r="61" ht="40" customHeight="1" spans="1:17">
      <c r="A61" s="19">
        <f>COUNT($A$1:A60)+1</f>
        <v>57</v>
      </c>
      <c r="B61" s="19" t="s">
        <v>50</v>
      </c>
      <c r="C61" s="20" t="s">
        <v>130</v>
      </c>
      <c r="D61" s="20" t="s">
        <v>135</v>
      </c>
      <c r="E61" s="20" t="s">
        <v>136</v>
      </c>
      <c r="F61" s="20" t="s">
        <v>24</v>
      </c>
      <c r="G61" s="20" t="s">
        <v>35</v>
      </c>
      <c r="H61" s="22" t="s">
        <v>36</v>
      </c>
      <c r="I61" s="20">
        <v>215</v>
      </c>
      <c r="J61" s="20" t="s">
        <v>26</v>
      </c>
      <c r="K61" s="19" t="s">
        <v>37</v>
      </c>
      <c r="L61" s="45" t="s">
        <v>54</v>
      </c>
      <c r="M61" s="20">
        <v>0.9</v>
      </c>
      <c r="N61" s="19" t="s">
        <v>79</v>
      </c>
      <c r="O61" s="20">
        <v>405</v>
      </c>
      <c r="P61" s="19">
        <f t="shared" si="1"/>
        <v>190</v>
      </c>
      <c r="Q61" s="19"/>
    </row>
    <row r="62" ht="36" customHeight="1" spans="1:17">
      <c r="A62" s="19">
        <f>COUNT($A$1:A61)+1</f>
        <v>58</v>
      </c>
      <c r="B62" s="19" t="s">
        <v>50</v>
      </c>
      <c r="C62" s="20" t="s">
        <v>130</v>
      </c>
      <c r="D62" s="20" t="s">
        <v>137</v>
      </c>
      <c r="E62" s="20" t="s">
        <v>138</v>
      </c>
      <c r="F62" s="20" t="s">
        <v>24</v>
      </c>
      <c r="G62" s="20" t="s">
        <v>35</v>
      </c>
      <c r="H62" s="22" t="s">
        <v>36</v>
      </c>
      <c r="I62" s="20">
        <v>240</v>
      </c>
      <c r="J62" s="19" t="s">
        <v>26</v>
      </c>
      <c r="K62" s="19" t="s">
        <v>37</v>
      </c>
      <c r="L62" s="45" t="s">
        <v>54</v>
      </c>
      <c r="M62" s="19">
        <v>0.9</v>
      </c>
      <c r="N62" s="19" t="s">
        <v>40</v>
      </c>
      <c r="O62" s="19">
        <v>450</v>
      </c>
      <c r="P62" s="19">
        <f t="shared" si="1"/>
        <v>210</v>
      </c>
      <c r="Q62" s="19"/>
    </row>
    <row r="63" ht="36" customHeight="1" spans="1:17">
      <c r="A63" s="40">
        <f>COUNT($A$1:A62)+1</f>
        <v>59</v>
      </c>
      <c r="B63" s="40" t="s">
        <v>50</v>
      </c>
      <c r="C63" s="40" t="s">
        <v>130</v>
      </c>
      <c r="D63" s="39" t="s">
        <v>139</v>
      </c>
      <c r="E63" s="40" t="s">
        <v>140</v>
      </c>
      <c r="F63" s="20" t="s">
        <v>24</v>
      </c>
      <c r="G63" s="20" t="s">
        <v>35</v>
      </c>
      <c r="H63" s="15" t="s">
        <v>62</v>
      </c>
      <c r="I63" s="48">
        <v>0</v>
      </c>
      <c r="J63" s="19" t="s">
        <v>26</v>
      </c>
      <c r="K63" s="49" t="s">
        <v>37</v>
      </c>
      <c r="L63" s="45" t="s">
        <v>54</v>
      </c>
      <c r="M63" s="19">
        <v>0.9</v>
      </c>
      <c r="N63" s="15" t="s">
        <v>40</v>
      </c>
      <c r="O63" s="19">
        <v>450</v>
      </c>
      <c r="P63" s="19">
        <f t="shared" si="1"/>
        <v>450</v>
      </c>
      <c r="Q63" s="19"/>
    </row>
    <row r="64" ht="36" customHeight="1" spans="1:17">
      <c r="A64" s="39">
        <f>COUNT($A$1:A63)+1</f>
        <v>60</v>
      </c>
      <c r="B64" s="39" t="s">
        <v>50</v>
      </c>
      <c r="C64" s="39" t="s">
        <v>130</v>
      </c>
      <c r="D64" s="39" t="s">
        <v>139</v>
      </c>
      <c r="E64" s="39" t="s">
        <v>140</v>
      </c>
      <c r="F64" s="20" t="s">
        <v>24</v>
      </c>
      <c r="G64" s="20" t="s">
        <v>25</v>
      </c>
      <c r="H64" s="15" t="s">
        <v>62</v>
      </c>
      <c r="I64" s="48">
        <v>0</v>
      </c>
      <c r="J64" s="19" t="s">
        <v>26</v>
      </c>
      <c r="K64" s="49" t="s">
        <v>37</v>
      </c>
      <c r="L64" s="45" t="s">
        <v>54</v>
      </c>
      <c r="M64" s="19">
        <v>0.9</v>
      </c>
      <c r="N64" s="15" t="s">
        <v>66</v>
      </c>
      <c r="O64" s="19">
        <v>234</v>
      </c>
      <c r="P64" s="19">
        <f t="shared" si="1"/>
        <v>234</v>
      </c>
      <c r="Q64" s="19"/>
    </row>
    <row r="65" ht="36" customHeight="1" spans="1:17">
      <c r="A65" s="19">
        <f>COUNT($A$1:A64)+1</f>
        <v>61</v>
      </c>
      <c r="B65" s="19" t="s">
        <v>50</v>
      </c>
      <c r="C65" s="20" t="s">
        <v>141</v>
      </c>
      <c r="D65" s="20" t="s">
        <v>85</v>
      </c>
      <c r="E65" s="20" t="s">
        <v>142</v>
      </c>
      <c r="F65" s="20" t="s">
        <v>24</v>
      </c>
      <c r="G65" s="20" t="s">
        <v>35</v>
      </c>
      <c r="H65" s="22" t="s">
        <v>36</v>
      </c>
      <c r="I65" s="20">
        <v>240</v>
      </c>
      <c r="J65" s="19" t="s">
        <v>26</v>
      </c>
      <c r="K65" s="19" t="s">
        <v>37</v>
      </c>
      <c r="L65" s="45" t="s">
        <v>54</v>
      </c>
      <c r="M65" s="19">
        <v>0.9</v>
      </c>
      <c r="N65" s="19" t="s">
        <v>40</v>
      </c>
      <c r="O65" s="19">
        <v>450</v>
      </c>
      <c r="P65" s="19">
        <f t="shared" si="1"/>
        <v>210</v>
      </c>
      <c r="Q65" s="19"/>
    </row>
    <row r="66" ht="36" customHeight="1" spans="1:17">
      <c r="A66" s="25">
        <f>COUNT($A$1:A65)+1</f>
        <v>62</v>
      </c>
      <c r="B66" s="26" t="s">
        <v>50</v>
      </c>
      <c r="C66" s="28" t="s">
        <v>143</v>
      </c>
      <c r="D66" s="28" t="s">
        <v>120</v>
      </c>
      <c r="E66" s="28" t="s">
        <v>144</v>
      </c>
      <c r="F66" s="28" t="s">
        <v>24</v>
      </c>
      <c r="G66" s="36" t="s">
        <v>25</v>
      </c>
      <c r="H66" s="22" t="s">
        <v>68</v>
      </c>
      <c r="I66" s="50">
        <v>187</v>
      </c>
      <c r="J66" s="36" t="s">
        <v>26</v>
      </c>
      <c r="K66" s="36" t="s">
        <v>37</v>
      </c>
      <c r="L66" s="45" t="s">
        <v>54</v>
      </c>
      <c r="M66" s="19">
        <v>0.9</v>
      </c>
      <c r="N66" s="36" t="s">
        <v>59</v>
      </c>
      <c r="O66" s="19">
        <v>216</v>
      </c>
      <c r="P66" s="19">
        <f t="shared" si="1"/>
        <v>29</v>
      </c>
      <c r="Q66" s="19"/>
    </row>
    <row r="67" ht="36" customHeight="1" spans="1:17">
      <c r="A67" s="20">
        <f>COUNT($A$1:A66)+1</f>
        <v>63</v>
      </c>
      <c r="B67" s="19" t="s">
        <v>50</v>
      </c>
      <c r="C67" s="20" t="s">
        <v>143</v>
      </c>
      <c r="D67" s="20" t="s">
        <v>145</v>
      </c>
      <c r="E67" s="20" t="s">
        <v>146</v>
      </c>
      <c r="F67" s="20" t="s">
        <v>147</v>
      </c>
      <c r="G67" s="20" t="s">
        <v>35</v>
      </c>
      <c r="H67" s="22" t="s">
        <v>36</v>
      </c>
      <c r="I67" s="20">
        <v>240</v>
      </c>
      <c r="J67" s="19" t="s">
        <v>26</v>
      </c>
      <c r="K67" s="19" t="s">
        <v>37</v>
      </c>
      <c r="L67" s="45" t="s">
        <v>54</v>
      </c>
      <c r="M67" s="19">
        <v>0.9</v>
      </c>
      <c r="N67" s="19" t="s">
        <v>40</v>
      </c>
      <c r="O67" s="19">
        <v>450</v>
      </c>
      <c r="P67" s="19">
        <f t="shared" si="1"/>
        <v>210</v>
      </c>
      <c r="Q67" s="19"/>
    </row>
    <row r="68" ht="36" customHeight="1" spans="1:17">
      <c r="A68" s="19">
        <f>COUNT($A$1:A67)+1</f>
        <v>64</v>
      </c>
      <c r="B68" s="19" t="s">
        <v>50</v>
      </c>
      <c r="C68" s="20" t="s">
        <v>143</v>
      </c>
      <c r="D68" s="20" t="s">
        <v>120</v>
      </c>
      <c r="E68" s="20" t="s">
        <v>148</v>
      </c>
      <c r="F68" s="20" t="s">
        <v>24</v>
      </c>
      <c r="G68" s="20" t="s">
        <v>35</v>
      </c>
      <c r="H68" s="22" t="s">
        <v>36</v>
      </c>
      <c r="I68" s="20">
        <v>240</v>
      </c>
      <c r="J68" s="19" t="s">
        <v>26</v>
      </c>
      <c r="K68" s="19" t="s">
        <v>149</v>
      </c>
      <c r="L68" s="46" t="s">
        <v>150</v>
      </c>
      <c r="M68" s="19" t="s">
        <v>39</v>
      </c>
      <c r="N68" s="19" t="s">
        <v>40</v>
      </c>
      <c r="O68" s="19">
        <f>I68</f>
        <v>240</v>
      </c>
      <c r="P68" s="19">
        <f t="shared" si="1"/>
        <v>0</v>
      </c>
      <c r="Q68" s="19" t="s">
        <v>43</v>
      </c>
    </row>
    <row r="69" ht="36" customHeight="1" spans="1:17">
      <c r="A69" s="19">
        <f>COUNT($A$1:A68)+1</f>
        <v>65</v>
      </c>
      <c r="B69" s="19" t="s">
        <v>50</v>
      </c>
      <c r="C69" s="20" t="s">
        <v>143</v>
      </c>
      <c r="D69" s="20" t="s">
        <v>151</v>
      </c>
      <c r="E69" s="20" t="s">
        <v>152</v>
      </c>
      <c r="F69" s="20" t="s">
        <v>24</v>
      </c>
      <c r="G69" s="20" t="s">
        <v>25</v>
      </c>
      <c r="H69" s="22" t="s">
        <v>36</v>
      </c>
      <c r="I69" s="20">
        <v>119</v>
      </c>
      <c r="J69" s="19" t="s">
        <v>26</v>
      </c>
      <c r="K69" s="19" t="s">
        <v>37</v>
      </c>
      <c r="L69" s="45" t="s">
        <v>54</v>
      </c>
      <c r="M69" s="51">
        <v>1</v>
      </c>
      <c r="N69" s="19" t="s">
        <v>66</v>
      </c>
      <c r="O69" s="19">
        <v>260</v>
      </c>
      <c r="P69" s="19">
        <f t="shared" si="1"/>
        <v>141</v>
      </c>
      <c r="Q69" s="19"/>
    </row>
    <row r="70" ht="36" customHeight="1" spans="1:17">
      <c r="A70" s="19">
        <f>COUNT($A$1:A69)+1</f>
        <v>66</v>
      </c>
      <c r="B70" s="19" t="s">
        <v>50</v>
      </c>
      <c r="C70" s="20" t="s">
        <v>143</v>
      </c>
      <c r="D70" s="20" t="s">
        <v>151</v>
      </c>
      <c r="E70" s="20" t="s">
        <v>152</v>
      </c>
      <c r="F70" s="20" t="s">
        <v>24</v>
      </c>
      <c r="G70" s="20" t="s">
        <v>35</v>
      </c>
      <c r="H70" s="22" t="s">
        <v>36</v>
      </c>
      <c r="I70" s="20">
        <v>240</v>
      </c>
      <c r="J70" s="19" t="s">
        <v>26</v>
      </c>
      <c r="K70" s="19" t="s">
        <v>37</v>
      </c>
      <c r="L70" s="45" t="s">
        <v>54</v>
      </c>
      <c r="M70" s="57">
        <v>1</v>
      </c>
      <c r="N70" s="19" t="s">
        <v>40</v>
      </c>
      <c r="O70" s="20">
        <v>500</v>
      </c>
      <c r="P70" s="19">
        <f t="shared" si="1"/>
        <v>260</v>
      </c>
      <c r="Q70" s="19"/>
    </row>
    <row r="71" ht="36" customHeight="1" spans="1:17">
      <c r="A71" s="20">
        <f>COUNT($A$1:A70)+1</f>
        <v>67</v>
      </c>
      <c r="B71" s="20" t="s">
        <v>50</v>
      </c>
      <c r="C71" s="20" t="s">
        <v>143</v>
      </c>
      <c r="D71" s="20" t="s">
        <v>153</v>
      </c>
      <c r="E71" s="20" t="s">
        <v>154</v>
      </c>
      <c r="F71" s="20" t="s">
        <v>24</v>
      </c>
      <c r="G71" s="20" t="s">
        <v>25</v>
      </c>
      <c r="H71" s="22" t="s">
        <v>47</v>
      </c>
      <c r="I71" s="20">
        <v>117</v>
      </c>
      <c r="J71" s="20" t="s">
        <v>26</v>
      </c>
      <c r="K71" s="20" t="s">
        <v>37</v>
      </c>
      <c r="L71" s="45" t="s">
        <v>54</v>
      </c>
      <c r="M71" s="19">
        <v>0.9</v>
      </c>
      <c r="N71" s="20" t="s">
        <v>66</v>
      </c>
      <c r="O71" s="19">
        <v>234</v>
      </c>
      <c r="P71" s="19">
        <f t="shared" si="1"/>
        <v>117</v>
      </c>
      <c r="Q71" s="19"/>
    </row>
    <row r="72" ht="36" customHeight="1" spans="1:17">
      <c r="A72" s="20">
        <f>COUNT($A$1:A71)+1</f>
        <v>68</v>
      </c>
      <c r="B72" s="20" t="s">
        <v>50</v>
      </c>
      <c r="C72" s="20" t="s">
        <v>143</v>
      </c>
      <c r="D72" s="20" t="s">
        <v>82</v>
      </c>
      <c r="E72" s="20" t="s">
        <v>155</v>
      </c>
      <c r="F72" s="20" t="s">
        <v>24</v>
      </c>
      <c r="G72" s="20" t="s">
        <v>25</v>
      </c>
      <c r="H72" s="22" t="s">
        <v>47</v>
      </c>
      <c r="I72" s="20">
        <v>117</v>
      </c>
      <c r="J72" s="20" t="s">
        <v>26</v>
      </c>
      <c r="K72" s="20" t="s">
        <v>37</v>
      </c>
      <c r="L72" s="45" t="s">
        <v>54</v>
      </c>
      <c r="M72" s="19">
        <v>0.9</v>
      </c>
      <c r="N72" s="20" t="s">
        <v>66</v>
      </c>
      <c r="O72" s="19">
        <v>234</v>
      </c>
      <c r="P72" s="19">
        <f t="shared" si="1"/>
        <v>117</v>
      </c>
      <c r="Q72" s="19"/>
    </row>
    <row r="73" ht="36" customHeight="1" spans="1:17">
      <c r="A73" s="20">
        <f>COUNT($A$1:A72)+1</f>
        <v>69</v>
      </c>
      <c r="B73" s="20" t="s">
        <v>50</v>
      </c>
      <c r="C73" s="20" t="s">
        <v>143</v>
      </c>
      <c r="D73" s="20" t="s">
        <v>82</v>
      </c>
      <c r="E73" s="20" t="s">
        <v>155</v>
      </c>
      <c r="F73" s="20" t="s">
        <v>24</v>
      </c>
      <c r="G73" s="20" t="s">
        <v>35</v>
      </c>
      <c r="H73" s="22" t="s">
        <v>47</v>
      </c>
      <c r="I73" s="20">
        <v>225</v>
      </c>
      <c r="J73" s="20" t="s">
        <v>26</v>
      </c>
      <c r="K73" s="20" t="s">
        <v>37</v>
      </c>
      <c r="L73" s="45" t="s">
        <v>54</v>
      </c>
      <c r="M73" s="19">
        <v>0.9</v>
      </c>
      <c r="N73" s="20" t="s">
        <v>40</v>
      </c>
      <c r="O73" s="19">
        <v>450</v>
      </c>
      <c r="P73" s="19">
        <f t="shared" si="1"/>
        <v>225</v>
      </c>
      <c r="Q73" s="19"/>
    </row>
    <row r="74" ht="36" customHeight="1" spans="1:17">
      <c r="A74" s="20">
        <f>COUNT($A$1:A73)+1</f>
        <v>70</v>
      </c>
      <c r="B74" s="20" t="s">
        <v>50</v>
      </c>
      <c r="C74" s="20" t="s">
        <v>143</v>
      </c>
      <c r="D74" s="20" t="s">
        <v>156</v>
      </c>
      <c r="E74" s="20" t="s">
        <v>157</v>
      </c>
      <c r="F74" s="20" t="s">
        <v>24</v>
      </c>
      <c r="G74" s="20" t="s">
        <v>35</v>
      </c>
      <c r="H74" s="22" t="s">
        <v>47</v>
      </c>
      <c r="I74" s="20">
        <v>225</v>
      </c>
      <c r="J74" s="20" t="s">
        <v>26</v>
      </c>
      <c r="K74" s="20" t="s">
        <v>37</v>
      </c>
      <c r="L74" s="45" t="s">
        <v>54</v>
      </c>
      <c r="M74" s="19">
        <v>0.9</v>
      </c>
      <c r="N74" s="20" t="s">
        <v>40</v>
      </c>
      <c r="O74" s="19">
        <v>450</v>
      </c>
      <c r="P74" s="19">
        <f>O74-I74</f>
        <v>225</v>
      </c>
      <c r="Q74" s="19"/>
    </row>
    <row r="75" ht="36" customHeight="1" spans="1:17">
      <c r="A75" s="20">
        <f>COUNT($A$1:A74)+1</f>
        <v>71</v>
      </c>
      <c r="B75" s="20" t="s">
        <v>50</v>
      </c>
      <c r="C75" s="20" t="s">
        <v>143</v>
      </c>
      <c r="D75" s="20" t="s">
        <v>158</v>
      </c>
      <c r="E75" s="20" t="s">
        <v>159</v>
      </c>
      <c r="F75" s="20" t="s">
        <v>24</v>
      </c>
      <c r="G75" s="20" t="s">
        <v>35</v>
      </c>
      <c r="H75" s="22" t="s">
        <v>47</v>
      </c>
      <c r="I75" s="20">
        <v>225</v>
      </c>
      <c r="J75" s="20" t="s">
        <v>26</v>
      </c>
      <c r="K75" s="20" t="s">
        <v>37</v>
      </c>
      <c r="L75" s="47" t="s">
        <v>48</v>
      </c>
      <c r="M75" s="19" t="s">
        <v>39</v>
      </c>
      <c r="N75" s="20" t="s">
        <v>40</v>
      </c>
      <c r="O75" s="19">
        <f t="shared" ref="O75:O77" si="4">I75</f>
        <v>225</v>
      </c>
      <c r="P75" s="19">
        <f t="shared" ref="P75:P98" si="5">O75-I75</f>
        <v>0</v>
      </c>
      <c r="Q75" s="19"/>
    </row>
    <row r="76" ht="36" customHeight="1" spans="1:17">
      <c r="A76" s="20">
        <f>COUNT($A$1:A75)+1</f>
        <v>72</v>
      </c>
      <c r="B76" s="20" t="s">
        <v>50</v>
      </c>
      <c r="C76" s="20" t="s">
        <v>143</v>
      </c>
      <c r="D76" s="20" t="s">
        <v>158</v>
      </c>
      <c r="E76" s="20" t="s">
        <v>159</v>
      </c>
      <c r="F76" s="20" t="s">
        <v>24</v>
      </c>
      <c r="G76" s="20" t="s">
        <v>25</v>
      </c>
      <c r="H76" s="22" t="s">
        <v>47</v>
      </c>
      <c r="I76" s="20">
        <v>108</v>
      </c>
      <c r="J76" s="20" t="s">
        <v>26</v>
      </c>
      <c r="K76" s="20" t="s">
        <v>37</v>
      </c>
      <c r="L76" s="47" t="s">
        <v>48</v>
      </c>
      <c r="M76" s="19" t="s">
        <v>39</v>
      </c>
      <c r="N76" s="20" t="s">
        <v>59</v>
      </c>
      <c r="O76" s="19">
        <f t="shared" si="4"/>
        <v>108</v>
      </c>
      <c r="P76" s="19">
        <f t="shared" si="5"/>
        <v>0</v>
      </c>
      <c r="Q76" s="19"/>
    </row>
    <row r="77" ht="36" customHeight="1" spans="1:17">
      <c r="A77" s="19">
        <f>COUNT($A$1:A76)+1</f>
        <v>73</v>
      </c>
      <c r="B77" s="19" t="s">
        <v>160</v>
      </c>
      <c r="C77" s="20" t="s">
        <v>161</v>
      </c>
      <c r="D77" s="20" t="s">
        <v>162</v>
      </c>
      <c r="E77" s="21" t="s">
        <v>163</v>
      </c>
      <c r="F77" s="21" t="s">
        <v>24</v>
      </c>
      <c r="G77" s="20" t="s">
        <v>25</v>
      </c>
      <c r="H77" s="22" t="s">
        <v>36</v>
      </c>
      <c r="I77" s="20">
        <v>119</v>
      </c>
      <c r="J77" s="19" t="s">
        <v>26</v>
      </c>
      <c r="K77" s="19" t="s">
        <v>27</v>
      </c>
      <c r="L77" s="46" t="s">
        <v>42</v>
      </c>
      <c r="M77" s="19" t="s">
        <v>39</v>
      </c>
      <c r="N77" s="20" t="s">
        <v>164</v>
      </c>
      <c r="O77" s="19">
        <f t="shared" si="4"/>
        <v>119</v>
      </c>
      <c r="P77" s="19">
        <f t="shared" si="5"/>
        <v>0</v>
      </c>
      <c r="Q77" s="19" t="s">
        <v>43</v>
      </c>
    </row>
    <row r="78" ht="36" customHeight="1" spans="1:17">
      <c r="A78" s="20">
        <f>COUNT($A$1:A77)+1</f>
        <v>74</v>
      </c>
      <c r="B78" s="20" t="s">
        <v>160</v>
      </c>
      <c r="C78" s="20" t="s">
        <v>165</v>
      </c>
      <c r="D78" s="20" t="s">
        <v>69</v>
      </c>
      <c r="E78" s="20" t="s">
        <v>166</v>
      </c>
      <c r="F78" s="20" t="s">
        <v>24</v>
      </c>
      <c r="G78" s="20" t="s">
        <v>25</v>
      </c>
      <c r="H78" s="22" t="s">
        <v>47</v>
      </c>
      <c r="I78" s="20">
        <v>117</v>
      </c>
      <c r="J78" s="19" t="s">
        <v>26</v>
      </c>
      <c r="K78" s="20" t="s">
        <v>37</v>
      </c>
      <c r="L78" s="45" t="s">
        <v>54</v>
      </c>
      <c r="M78" s="19">
        <v>0.9</v>
      </c>
      <c r="N78" s="20" t="s">
        <v>167</v>
      </c>
      <c r="O78" s="19">
        <v>369</v>
      </c>
      <c r="P78" s="19">
        <f t="shared" si="5"/>
        <v>252</v>
      </c>
      <c r="Q78" s="19" t="s">
        <v>168</v>
      </c>
    </row>
    <row r="79" ht="36" customHeight="1" spans="1:17">
      <c r="A79" s="20">
        <f>COUNT($A$1:A78)+1</f>
        <v>75</v>
      </c>
      <c r="B79" s="20" t="s">
        <v>20</v>
      </c>
      <c r="C79" s="20" t="s">
        <v>169</v>
      </c>
      <c r="D79" s="20" t="s">
        <v>170</v>
      </c>
      <c r="E79" s="20" t="s">
        <v>171</v>
      </c>
      <c r="F79" s="20" t="s">
        <v>24</v>
      </c>
      <c r="G79" s="20" t="s">
        <v>35</v>
      </c>
      <c r="H79" s="22" t="s">
        <v>47</v>
      </c>
      <c r="I79" s="20">
        <v>225</v>
      </c>
      <c r="J79" s="20" t="s">
        <v>26</v>
      </c>
      <c r="K79" s="20" t="s">
        <v>37</v>
      </c>
      <c r="L79" s="45" t="s">
        <v>54</v>
      </c>
      <c r="M79" s="20">
        <v>0.9</v>
      </c>
      <c r="N79" s="20" t="s">
        <v>40</v>
      </c>
      <c r="O79" s="20">
        <v>450</v>
      </c>
      <c r="P79" s="19">
        <f t="shared" si="5"/>
        <v>225</v>
      </c>
      <c r="Q79" s="19"/>
    </row>
    <row r="80" ht="36" customHeight="1" spans="1:17">
      <c r="A80" s="13">
        <f>COUNT($A$1:A79)+1</f>
        <v>76</v>
      </c>
      <c r="B80" s="13" t="s">
        <v>20</v>
      </c>
      <c r="C80" s="13" t="s">
        <v>172</v>
      </c>
      <c r="D80" s="23" t="s">
        <v>173</v>
      </c>
      <c r="E80" s="24" t="s">
        <v>174</v>
      </c>
      <c r="F80" s="24" t="s">
        <v>24</v>
      </c>
      <c r="G80" s="17" t="s">
        <v>35</v>
      </c>
      <c r="H80" s="18">
        <v>2017</v>
      </c>
      <c r="I80" s="18">
        <v>313</v>
      </c>
      <c r="J80" s="17" t="s">
        <v>26</v>
      </c>
      <c r="K80" s="17" t="s">
        <v>37</v>
      </c>
      <c r="L80" s="45" t="s">
        <v>54</v>
      </c>
      <c r="M80" s="19">
        <v>0.9</v>
      </c>
      <c r="N80" s="17" t="s">
        <v>175</v>
      </c>
      <c r="O80" s="19">
        <v>432</v>
      </c>
      <c r="P80" s="19">
        <f t="shared" si="5"/>
        <v>119</v>
      </c>
      <c r="Q80" s="19"/>
    </row>
    <row r="81" ht="36" customHeight="1" spans="1:17">
      <c r="A81" s="13">
        <f>COUNT($A$1:A80)+1</f>
        <v>77</v>
      </c>
      <c r="B81" s="13" t="s">
        <v>20</v>
      </c>
      <c r="C81" s="13" t="s">
        <v>172</v>
      </c>
      <c r="D81" s="13" t="s">
        <v>176</v>
      </c>
      <c r="E81" s="16" t="s">
        <v>177</v>
      </c>
      <c r="F81" s="16" t="s">
        <v>24</v>
      </c>
      <c r="G81" s="17" t="s">
        <v>73</v>
      </c>
      <c r="H81" s="18">
        <v>2017</v>
      </c>
      <c r="I81" s="18">
        <v>119</v>
      </c>
      <c r="J81" s="17" t="s">
        <v>26</v>
      </c>
      <c r="K81" s="17" t="s">
        <v>37</v>
      </c>
      <c r="L81" s="45" t="s">
        <v>54</v>
      </c>
      <c r="M81" s="19">
        <v>0.9</v>
      </c>
      <c r="N81" s="17" t="s">
        <v>73</v>
      </c>
      <c r="O81" s="19">
        <v>163.8</v>
      </c>
      <c r="P81" s="19">
        <f t="shared" si="5"/>
        <v>44.8</v>
      </c>
      <c r="Q81" s="19"/>
    </row>
    <row r="82" ht="36" customHeight="1" spans="1:17">
      <c r="A82" s="13">
        <f>COUNT($A$1:A81)+1</f>
        <v>78</v>
      </c>
      <c r="B82" s="13" t="s">
        <v>20</v>
      </c>
      <c r="C82" s="13" t="s">
        <v>172</v>
      </c>
      <c r="D82" s="13" t="s">
        <v>178</v>
      </c>
      <c r="E82" s="16" t="s">
        <v>179</v>
      </c>
      <c r="F82" s="16" t="s">
        <v>24</v>
      </c>
      <c r="G82" s="17" t="s">
        <v>35</v>
      </c>
      <c r="H82" s="18">
        <v>2017</v>
      </c>
      <c r="I82" s="18">
        <v>650</v>
      </c>
      <c r="J82" s="17" t="s">
        <v>26</v>
      </c>
      <c r="K82" s="17" t="s">
        <v>37</v>
      </c>
      <c r="L82" s="45" t="s">
        <v>54</v>
      </c>
      <c r="M82" s="19">
        <v>1.3</v>
      </c>
      <c r="N82" s="17" t="s">
        <v>40</v>
      </c>
      <c r="O82" s="19">
        <v>650</v>
      </c>
      <c r="P82" s="19">
        <f t="shared" si="5"/>
        <v>0</v>
      </c>
      <c r="Q82" s="19"/>
    </row>
    <row r="83" ht="36" customHeight="1" spans="1:17">
      <c r="A83" s="13">
        <f>COUNT($A$1:A82)+1</f>
        <v>79</v>
      </c>
      <c r="B83" s="13" t="s">
        <v>20</v>
      </c>
      <c r="C83" s="13" t="s">
        <v>172</v>
      </c>
      <c r="D83" s="13" t="s">
        <v>180</v>
      </c>
      <c r="E83" s="54" t="s">
        <v>181</v>
      </c>
      <c r="F83" s="54" t="s">
        <v>24</v>
      </c>
      <c r="G83" s="17" t="s">
        <v>25</v>
      </c>
      <c r="H83" s="18">
        <v>2017</v>
      </c>
      <c r="I83" s="18">
        <v>157</v>
      </c>
      <c r="J83" s="17" t="s">
        <v>26</v>
      </c>
      <c r="K83" s="17" t="s">
        <v>37</v>
      </c>
      <c r="L83" s="47" t="s">
        <v>48</v>
      </c>
      <c r="M83" s="19" t="s">
        <v>39</v>
      </c>
      <c r="N83" s="17" t="s">
        <v>59</v>
      </c>
      <c r="O83" s="19">
        <f>I83</f>
        <v>157</v>
      </c>
      <c r="P83" s="19">
        <f t="shared" si="5"/>
        <v>0</v>
      </c>
      <c r="Q83" s="19"/>
    </row>
    <row r="84" ht="36" customHeight="1" spans="1:17">
      <c r="A84" s="13">
        <f>COUNT($A$1:A83)+1</f>
        <v>80</v>
      </c>
      <c r="B84" s="13" t="s">
        <v>20</v>
      </c>
      <c r="C84" s="13" t="s">
        <v>172</v>
      </c>
      <c r="D84" s="13" t="s">
        <v>180</v>
      </c>
      <c r="E84" s="54" t="s">
        <v>181</v>
      </c>
      <c r="F84" s="54" t="s">
        <v>24</v>
      </c>
      <c r="G84" s="17" t="s">
        <v>35</v>
      </c>
      <c r="H84" s="18">
        <v>2017</v>
      </c>
      <c r="I84" s="18">
        <v>531</v>
      </c>
      <c r="J84" s="17" t="s">
        <v>26</v>
      </c>
      <c r="K84" s="17" t="s">
        <v>37</v>
      </c>
      <c r="L84" s="45" t="s">
        <v>54</v>
      </c>
      <c r="M84" s="19">
        <v>1.3</v>
      </c>
      <c r="N84" s="17" t="s">
        <v>40</v>
      </c>
      <c r="O84" s="19">
        <v>650</v>
      </c>
      <c r="P84" s="19">
        <f t="shared" si="5"/>
        <v>119</v>
      </c>
      <c r="Q84" s="19"/>
    </row>
    <row r="85" ht="36" customHeight="1" spans="1:17">
      <c r="A85" s="50">
        <f>COUNT($A$1:A84)+1</f>
        <v>81</v>
      </c>
      <c r="B85" s="21" t="s">
        <v>20</v>
      </c>
      <c r="C85" s="21" t="s">
        <v>172</v>
      </c>
      <c r="D85" s="21" t="s">
        <v>182</v>
      </c>
      <c r="E85" s="21" t="s">
        <v>183</v>
      </c>
      <c r="F85" s="21" t="s">
        <v>24</v>
      </c>
      <c r="G85" s="22" t="s">
        <v>25</v>
      </c>
      <c r="H85" s="22" t="s">
        <v>68</v>
      </c>
      <c r="I85" s="50">
        <v>187</v>
      </c>
      <c r="J85" s="22" t="s">
        <v>26</v>
      </c>
      <c r="K85" s="22" t="s">
        <v>37</v>
      </c>
      <c r="L85" s="45" t="s">
        <v>54</v>
      </c>
      <c r="M85" s="20">
        <v>0.9</v>
      </c>
      <c r="N85" s="22" t="s">
        <v>59</v>
      </c>
      <c r="O85" s="20">
        <v>216</v>
      </c>
      <c r="P85" s="19">
        <f t="shared" si="5"/>
        <v>29</v>
      </c>
      <c r="Q85" s="19"/>
    </row>
    <row r="86" ht="36" customHeight="1" spans="1:17">
      <c r="A86" s="50">
        <f>COUNT($A$1:A85)+1</f>
        <v>82</v>
      </c>
      <c r="B86" s="21" t="s">
        <v>20</v>
      </c>
      <c r="C86" s="21" t="s">
        <v>172</v>
      </c>
      <c r="D86" s="21" t="s">
        <v>184</v>
      </c>
      <c r="E86" s="21" t="s">
        <v>185</v>
      </c>
      <c r="F86" s="21" t="s">
        <v>24</v>
      </c>
      <c r="G86" s="22" t="s">
        <v>35</v>
      </c>
      <c r="H86" s="22" t="s">
        <v>68</v>
      </c>
      <c r="I86" s="50">
        <v>390</v>
      </c>
      <c r="J86" s="22" t="s">
        <v>26</v>
      </c>
      <c r="K86" s="22" t="s">
        <v>37</v>
      </c>
      <c r="L86" s="45" t="s">
        <v>54</v>
      </c>
      <c r="M86" s="51">
        <v>1</v>
      </c>
      <c r="N86" s="22" t="s">
        <v>40</v>
      </c>
      <c r="O86" s="19">
        <v>500</v>
      </c>
      <c r="P86" s="19">
        <f t="shared" si="5"/>
        <v>110</v>
      </c>
      <c r="Q86" s="19"/>
    </row>
    <row r="87" ht="36" customHeight="1" spans="1:17">
      <c r="A87" s="50">
        <f>COUNT($A$1:A86)+1</f>
        <v>83</v>
      </c>
      <c r="B87" s="21" t="s">
        <v>20</v>
      </c>
      <c r="C87" s="21" t="s">
        <v>172</v>
      </c>
      <c r="D87" s="21" t="s">
        <v>186</v>
      </c>
      <c r="E87" s="21" t="s">
        <v>187</v>
      </c>
      <c r="F87" s="21" t="s">
        <v>24</v>
      </c>
      <c r="G87" s="22" t="s">
        <v>35</v>
      </c>
      <c r="H87" s="22" t="s">
        <v>68</v>
      </c>
      <c r="I87" s="58">
        <v>390</v>
      </c>
      <c r="J87" s="22" t="s">
        <v>26</v>
      </c>
      <c r="K87" s="22" t="s">
        <v>37</v>
      </c>
      <c r="L87" s="45" t="s">
        <v>54</v>
      </c>
      <c r="M87" s="19">
        <v>1.3</v>
      </c>
      <c r="N87" s="22" t="s">
        <v>40</v>
      </c>
      <c r="O87" s="19">
        <v>650</v>
      </c>
      <c r="P87" s="19">
        <f t="shared" si="5"/>
        <v>260</v>
      </c>
      <c r="Q87" s="19"/>
    </row>
    <row r="88" ht="36" customHeight="1" spans="1:17">
      <c r="A88" s="50">
        <f>COUNT($A$1:A87)+1</f>
        <v>84</v>
      </c>
      <c r="B88" s="21" t="s">
        <v>20</v>
      </c>
      <c r="C88" s="21" t="s">
        <v>172</v>
      </c>
      <c r="D88" s="21" t="s">
        <v>188</v>
      </c>
      <c r="E88" s="21" t="s">
        <v>189</v>
      </c>
      <c r="F88" s="21" t="s">
        <v>24</v>
      </c>
      <c r="G88" s="22" t="s">
        <v>35</v>
      </c>
      <c r="H88" s="22" t="s">
        <v>68</v>
      </c>
      <c r="I88" s="58">
        <v>390</v>
      </c>
      <c r="J88" s="22" t="s">
        <v>26</v>
      </c>
      <c r="K88" s="22" t="s">
        <v>37</v>
      </c>
      <c r="L88" s="45" t="s">
        <v>54</v>
      </c>
      <c r="M88" s="51">
        <v>1</v>
      </c>
      <c r="N88" s="22" t="s">
        <v>40</v>
      </c>
      <c r="O88" s="19">
        <v>500</v>
      </c>
      <c r="P88" s="19">
        <f t="shared" si="5"/>
        <v>110</v>
      </c>
      <c r="Q88" s="19"/>
    </row>
    <row r="89" ht="36" customHeight="1" spans="1:17">
      <c r="A89" s="50">
        <f>COUNT($A$1:A88)+1</f>
        <v>85</v>
      </c>
      <c r="B89" s="21" t="s">
        <v>20</v>
      </c>
      <c r="C89" s="21" t="s">
        <v>172</v>
      </c>
      <c r="D89" s="21" t="s">
        <v>190</v>
      </c>
      <c r="E89" s="21" t="s">
        <v>191</v>
      </c>
      <c r="F89" s="21" t="s">
        <v>24</v>
      </c>
      <c r="G89" s="22" t="s">
        <v>35</v>
      </c>
      <c r="H89" s="22" t="s">
        <v>68</v>
      </c>
      <c r="I89" s="58">
        <v>390</v>
      </c>
      <c r="J89" s="22" t="s">
        <v>26</v>
      </c>
      <c r="K89" s="22" t="s">
        <v>37</v>
      </c>
      <c r="L89" s="45" t="s">
        <v>54</v>
      </c>
      <c r="M89" s="20">
        <v>0.9</v>
      </c>
      <c r="N89" s="22" t="s">
        <v>40</v>
      </c>
      <c r="O89" s="20">
        <v>450</v>
      </c>
      <c r="P89" s="19">
        <f t="shared" si="5"/>
        <v>60</v>
      </c>
      <c r="Q89" s="19"/>
    </row>
    <row r="90" ht="36" customHeight="1" spans="1:17">
      <c r="A90" s="50">
        <f>COUNT($A$1:A89)+1</f>
        <v>86</v>
      </c>
      <c r="B90" s="21" t="s">
        <v>20</v>
      </c>
      <c r="C90" s="21" t="s">
        <v>172</v>
      </c>
      <c r="D90" s="21" t="s">
        <v>192</v>
      </c>
      <c r="E90" s="21" t="s">
        <v>193</v>
      </c>
      <c r="F90" s="21" t="s">
        <v>24</v>
      </c>
      <c r="G90" s="22" t="s">
        <v>35</v>
      </c>
      <c r="H90" s="22" t="s">
        <v>68</v>
      </c>
      <c r="I90" s="58">
        <v>390</v>
      </c>
      <c r="J90" s="22" t="s">
        <v>26</v>
      </c>
      <c r="K90" s="22" t="s">
        <v>37</v>
      </c>
      <c r="L90" s="45" t="s">
        <v>54</v>
      </c>
      <c r="M90" s="19">
        <v>0.9</v>
      </c>
      <c r="N90" s="22" t="s">
        <v>40</v>
      </c>
      <c r="O90" s="19">
        <v>450</v>
      </c>
      <c r="P90" s="19">
        <f t="shared" si="5"/>
        <v>60</v>
      </c>
      <c r="Q90" s="19"/>
    </row>
    <row r="91" ht="36" customHeight="1" spans="1:17">
      <c r="A91" s="50">
        <f>COUNT($A$1:A90)+1</f>
        <v>87</v>
      </c>
      <c r="B91" s="21" t="s">
        <v>20</v>
      </c>
      <c r="C91" s="21" t="s">
        <v>172</v>
      </c>
      <c r="D91" s="21" t="s">
        <v>173</v>
      </c>
      <c r="E91" s="21" t="s">
        <v>194</v>
      </c>
      <c r="F91" s="21" t="s">
        <v>24</v>
      </c>
      <c r="G91" s="22" t="s">
        <v>35</v>
      </c>
      <c r="H91" s="22" t="s">
        <v>68</v>
      </c>
      <c r="I91" s="58">
        <v>390</v>
      </c>
      <c r="J91" s="22" t="s">
        <v>26</v>
      </c>
      <c r="K91" s="22" t="s">
        <v>37</v>
      </c>
      <c r="L91" s="45" t="s">
        <v>54</v>
      </c>
      <c r="M91" s="19">
        <v>0.9</v>
      </c>
      <c r="N91" s="22" t="s">
        <v>40</v>
      </c>
      <c r="O91" s="19">
        <v>450</v>
      </c>
      <c r="P91" s="19">
        <f t="shared" si="5"/>
        <v>60</v>
      </c>
      <c r="Q91" s="19"/>
    </row>
    <row r="92" ht="36" customHeight="1" spans="1:17">
      <c r="A92" s="50">
        <f>COUNT($A$1:A91)+1</f>
        <v>88</v>
      </c>
      <c r="B92" s="21" t="s">
        <v>20</v>
      </c>
      <c r="C92" s="21" t="s">
        <v>172</v>
      </c>
      <c r="D92" s="21" t="s">
        <v>173</v>
      </c>
      <c r="E92" s="21" t="s">
        <v>195</v>
      </c>
      <c r="F92" s="21" t="s">
        <v>24</v>
      </c>
      <c r="G92" s="22" t="s">
        <v>35</v>
      </c>
      <c r="H92" s="22" t="s">
        <v>68</v>
      </c>
      <c r="I92" s="58">
        <v>335</v>
      </c>
      <c r="J92" s="22" t="s">
        <v>26</v>
      </c>
      <c r="K92" s="22" t="s">
        <v>37</v>
      </c>
      <c r="L92" s="45" t="s">
        <v>54</v>
      </c>
      <c r="M92" s="19">
        <v>0.9</v>
      </c>
      <c r="N92" s="20" t="s">
        <v>196</v>
      </c>
      <c r="O92" s="19">
        <v>387</v>
      </c>
      <c r="P92" s="19">
        <f t="shared" si="5"/>
        <v>52</v>
      </c>
      <c r="Q92" s="19"/>
    </row>
    <row r="93" ht="36" customHeight="1" spans="1:17">
      <c r="A93" s="50">
        <f>COUNT($A$1:A92)+1</f>
        <v>89</v>
      </c>
      <c r="B93" s="21" t="s">
        <v>20</v>
      </c>
      <c r="C93" s="21" t="s">
        <v>172</v>
      </c>
      <c r="D93" s="21" t="s">
        <v>173</v>
      </c>
      <c r="E93" s="21" t="s">
        <v>197</v>
      </c>
      <c r="F93" s="21" t="s">
        <v>24</v>
      </c>
      <c r="G93" s="22" t="s">
        <v>35</v>
      </c>
      <c r="H93" s="22" t="s">
        <v>68</v>
      </c>
      <c r="I93" s="58">
        <v>390</v>
      </c>
      <c r="J93" s="22" t="s">
        <v>26</v>
      </c>
      <c r="K93" s="22" t="s">
        <v>37</v>
      </c>
      <c r="L93" s="45" t="s">
        <v>54</v>
      </c>
      <c r="M93" s="19">
        <v>0.9</v>
      </c>
      <c r="N93" s="22" t="s">
        <v>40</v>
      </c>
      <c r="O93" s="19">
        <v>450</v>
      </c>
      <c r="P93" s="19">
        <f t="shared" si="5"/>
        <v>60</v>
      </c>
      <c r="Q93" s="19"/>
    </row>
    <row r="94" ht="36" customHeight="1" spans="1:17">
      <c r="A94" s="19">
        <f>COUNT($A$1:A93)+1</f>
        <v>90</v>
      </c>
      <c r="B94" s="19" t="s">
        <v>20</v>
      </c>
      <c r="C94" s="20" t="s">
        <v>172</v>
      </c>
      <c r="D94" s="19" t="s">
        <v>198</v>
      </c>
      <c r="E94" s="19" t="s">
        <v>199</v>
      </c>
      <c r="F94" s="19" t="s">
        <v>200</v>
      </c>
      <c r="G94" s="20" t="s">
        <v>35</v>
      </c>
      <c r="H94" s="22" t="s">
        <v>36</v>
      </c>
      <c r="I94" s="20">
        <v>240</v>
      </c>
      <c r="J94" s="22" t="s">
        <v>26</v>
      </c>
      <c r="K94" s="19" t="s">
        <v>37</v>
      </c>
      <c r="L94" s="45" t="s">
        <v>54</v>
      </c>
      <c r="M94" s="19">
        <v>0.9</v>
      </c>
      <c r="N94" s="19" t="s">
        <v>40</v>
      </c>
      <c r="O94" s="19">
        <v>450</v>
      </c>
      <c r="P94" s="19">
        <f t="shared" si="5"/>
        <v>210</v>
      </c>
      <c r="Q94" s="19"/>
    </row>
    <row r="95" ht="36" customHeight="1" spans="1:17">
      <c r="A95" s="19">
        <f>COUNT($A$1:A94)+1</f>
        <v>91</v>
      </c>
      <c r="B95" s="19" t="s">
        <v>20</v>
      </c>
      <c r="C95" s="20" t="s">
        <v>172</v>
      </c>
      <c r="D95" s="19" t="s">
        <v>198</v>
      </c>
      <c r="E95" s="19" t="s">
        <v>199</v>
      </c>
      <c r="F95" s="19" t="s">
        <v>200</v>
      </c>
      <c r="G95" s="20" t="s">
        <v>25</v>
      </c>
      <c r="H95" s="22" t="s">
        <v>36</v>
      </c>
      <c r="I95" s="20">
        <v>74</v>
      </c>
      <c r="J95" s="22" t="s">
        <v>26</v>
      </c>
      <c r="K95" s="19" t="s">
        <v>37</v>
      </c>
      <c r="L95" s="45" t="s">
        <v>54</v>
      </c>
      <c r="M95" s="19">
        <v>0.9</v>
      </c>
      <c r="N95" s="19" t="s">
        <v>201</v>
      </c>
      <c r="O95" s="19">
        <v>234</v>
      </c>
      <c r="P95" s="19">
        <f t="shared" si="5"/>
        <v>160</v>
      </c>
      <c r="Q95" s="19"/>
    </row>
    <row r="96" ht="36" customHeight="1" spans="1:17">
      <c r="A96" s="19">
        <f>COUNT($A$1:A95)+1</f>
        <v>92</v>
      </c>
      <c r="B96" s="19" t="s">
        <v>20</v>
      </c>
      <c r="C96" s="20" t="s">
        <v>172</v>
      </c>
      <c r="D96" s="20" t="s">
        <v>184</v>
      </c>
      <c r="E96" s="21" t="s">
        <v>202</v>
      </c>
      <c r="F96" s="21" t="s">
        <v>24</v>
      </c>
      <c r="G96" s="20" t="s">
        <v>35</v>
      </c>
      <c r="H96" s="22" t="s">
        <v>36</v>
      </c>
      <c r="I96" s="20">
        <v>240</v>
      </c>
      <c r="J96" s="19" t="s">
        <v>26</v>
      </c>
      <c r="K96" s="19" t="s">
        <v>37</v>
      </c>
      <c r="L96" s="45" t="s">
        <v>54</v>
      </c>
      <c r="M96" s="19">
        <v>0.9</v>
      </c>
      <c r="N96" s="19" t="s">
        <v>40</v>
      </c>
      <c r="O96" s="19">
        <v>450</v>
      </c>
      <c r="P96" s="19">
        <f t="shared" si="5"/>
        <v>210</v>
      </c>
      <c r="Q96" s="19"/>
    </row>
    <row r="97" ht="36" customHeight="1" spans="1:17">
      <c r="A97" s="19">
        <f>COUNT($A$1:A96)+1</f>
        <v>93</v>
      </c>
      <c r="B97" s="19" t="s">
        <v>20</v>
      </c>
      <c r="C97" s="20" t="s">
        <v>172</v>
      </c>
      <c r="D97" s="19" t="s">
        <v>178</v>
      </c>
      <c r="E97" s="19" t="s">
        <v>203</v>
      </c>
      <c r="F97" s="19" t="s">
        <v>24</v>
      </c>
      <c r="G97" s="20" t="s">
        <v>25</v>
      </c>
      <c r="H97" s="22" t="s">
        <v>36</v>
      </c>
      <c r="I97" s="20">
        <v>119</v>
      </c>
      <c r="J97" s="19" t="s">
        <v>26</v>
      </c>
      <c r="K97" s="19" t="s">
        <v>37</v>
      </c>
      <c r="L97" s="45" t="s">
        <v>54</v>
      </c>
      <c r="M97" s="51">
        <v>1</v>
      </c>
      <c r="N97" s="19" t="s">
        <v>66</v>
      </c>
      <c r="O97" s="19">
        <v>260</v>
      </c>
      <c r="P97" s="19">
        <f t="shared" si="5"/>
        <v>141</v>
      </c>
      <c r="Q97" s="19"/>
    </row>
    <row r="98" ht="36" customHeight="1" spans="1:17">
      <c r="A98" s="19">
        <f>COUNT($A$1:A97)+1</f>
        <v>94</v>
      </c>
      <c r="B98" s="19" t="s">
        <v>20</v>
      </c>
      <c r="C98" s="20" t="s">
        <v>172</v>
      </c>
      <c r="D98" s="20" t="s">
        <v>204</v>
      </c>
      <c r="E98" s="21" t="s">
        <v>205</v>
      </c>
      <c r="F98" s="21" t="s">
        <v>24</v>
      </c>
      <c r="G98" s="20" t="s">
        <v>35</v>
      </c>
      <c r="H98" s="22" t="s">
        <v>36</v>
      </c>
      <c r="I98" s="20">
        <v>240</v>
      </c>
      <c r="J98" s="19" t="s">
        <v>26</v>
      </c>
      <c r="K98" s="19" t="s">
        <v>37</v>
      </c>
      <c r="L98" s="45" t="s">
        <v>54</v>
      </c>
      <c r="M98" s="57">
        <v>1</v>
      </c>
      <c r="N98" s="19" t="s">
        <v>40</v>
      </c>
      <c r="O98" s="20">
        <v>500</v>
      </c>
      <c r="P98" s="19">
        <f t="shared" si="5"/>
        <v>260</v>
      </c>
      <c r="Q98" s="19"/>
    </row>
    <row r="99" ht="36" customHeight="1" spans="1:17">
      <c r="A99" s="21">
        <f>COUNT($A$1:A98)+1</f>
        <v>95</v>
      </c>
      <c r="B99" s="19" t="s">
        <v>20</v>
      </c>
      <c r="C99" s="20" t="s">
        <v>172</v>
      </c>
      <c r="D99" s="21" t="s">
        <v>206</v>
      </c>
      <c r="E99" s="21" t="s">
        <v>207</v>
      </c>
      <c r="F99" s="21" t="s">
        <v>24</v>
      </c>
      <c r="G99" s="21" t="s">
        <v>25</v>
      </c>
      <c r="H99" s="22" t="s">
        <v>36</v>
      </c>
      <c r="I99" s="21">
        <v>109</v>
      </c>
      <c r="J99" s="19" t="s">
        <v>26</v>
      </c>
      <c r="K99" s="19" t="s">
        <v>37</v>
      </c>
      <c r="L99" s="45" t="s">
        <v>54</v>
      </c>
      <c r="M99" s="51">
        <v>1</v>
      </c>
      <c r="N99" s="19" t="s">
        <v>59</v>
      </c>
      <c r="O99" s="19">
        <v>240</v>
      </c>
      <c r="P99" s="19">
        <f t="shared" ref="P99:P134" si="6">O99-I99</f>
        <v>131</v>
      </c>
      <c r="Q99" s="19"/>
    </row>
    <row r="100" ht="36" customHeight="1" spans="1:17">
      <c r="A100" s="21">
        <f>COUNT($A$1:A99)+1</f>
        <v>96</v>
      </c>
      <c r="B100" s="19" t="s">
        <v>20</v>
      </c>
      <c r="C100" s="20" t="s">
        <v>172</v>
      </c>
      <c r="D100" s="21" t="s">
        <v>208</v>
      </c>
      <c r="E100" s="21" t="s">
        <v>209</v>
      </c>
      <c r="F100" s="21" t="s">
        <v>24</v>
      </c>
      <c r="G100" s="20" t="s">
        <v>35</v>
      </c>
      <c r="H100" s="22" t="s">
        <v>36</v>
      </c>
      <c r="I100" s="20">
        <v>240</v>
      </c>
      <c r="J100" s="19" t="s">
        <v>26</v>
      </c>
      <c r="K100" s="19" t="s">
        <v>37</v>
      </c>
      <c r="L100" s="45" t="s">
        <v>54</v>
      </c>
      <c r="M100" s="20">
        <v>0.9</v>
      </c>
      <c r="N100" s="19" t="s">
        <v>40</v>
      </c>
      <c r="O100" s="19">
        <v>450</v>
      </c>
      <c r="P100" s="19">
        <f t="shared" si="6"/>
        <v>210</v>
      </c>
      <c r="Q100" s="19"/>
    </row>
    <row r="101" ht="36" customHeight="1" spans="1:17">
      <c r="A101" s="20">
        <f>COUNT($A$1:A100)+1</f>
        <v>97</v>
      </c>
      <c r="B101" s="20" t="s">
        <v>20</v>
      </c>
      <c r="C101" s="20" t="s">
        <v>172</v>
      </c>
      <c r="D101" s="20" t="s">
        <v>188</v>
      </c>
      <c r="E101" s="20" t="s">
        <v>210</v>
      </c>
      <c r="F101" s="20" t="s">
        <v>24</v>
      </c>
      <c r="G101" s="20" t="s">
        <v>25</v>
      </c>
      <c r="H101" s="22" t="s">
        <v>47</v>
      </c>
      <c r="I101" s="20">
        <v>108</v>
      </c>
      <c r="J101" s="19" t="s">
        <v>26</v>
      </c>
      <c r="K101" s="20" t="s">
        <v>37</v>
      </c>
      <c r="L101" s="45" t="s">
        <v>54</v>
      </c>
      <c r="M101" s="19">
        <v>0.9</v>
      </c>
      <c r="N101" s="20" t="s">
        <v>59</v>
      </c>
      <c r="O101" s="19">
        <v>216</v>
      </c>
      <c r="P101" s="19">
        <f t="shared" si="6"/>
        <v>108</v>
      </c>
      <c r="Q101" s="19"/>
    </row>
    <row r="102" ht="36" customHeight="1" spans="1:17">
      <c r="A102" s="20">
        <f>COUNT($A$1:A101)+1</f>
        <v>98</v>
      </c>
      <c r="B102" s="20" t="s">
        <v>20</v>
      </c>
      <c r="C102" s="20" t="s">
        <v>172</v>
      </c>
      <c r="D102" s="20" t="s">
        <v>173</v>
      </c>
      <c r="E102" s="20" t="s">
        <v>211</v>
      </c>
      <c r="F102" s="20" t="s">
        <v>24</v>
      </c>
      <c r="G102" s="20" t="s">
        <v>73</v>
      </c>
      <c r="H102" s="22" t="s">
        <v>47</v>
      </c>
      <c r="I102" s="20">
        <v>82</v>
      </c>
      <c r="J102" s="19" t="s">
        <v>26</v>
      </c>
      <c r="K102" s="20" t="s">
        <v>37</v>
      </c>
      <c r="L102" s="45" t="s">
        <v>54</v>
      </c>
      <c r="M102" s="20">
        <v>0.9</v>
      </c>
      <c r="N102" s="20" t="s">
        <v>73</v>
      </c>
      <c r="O102" s="20">
        <v>163.8</v>
      </c>
      <c r="P102" s="19">
        <f t="shared" si="6"/>
        <v>81.8</v>
      </c>
      <c r="Q102" s="19"/>
    </row>
    <row r="103" ht="36" customHeight="1" spans="1:17">
      <c r="A103" s="20">
        <f>COUNT($A$1:A102)+1</f>
        <v>99</v>
      </c>
      <c r="B103" s="20" t="s">
        <v>20</v>
      </c>
      <c r="C103" s="20" t="s">
        <v>172</v>
      </c>
      <c r="D103" s="20" t="s">
        <v>173</v>
      </c>
      <c r="E103" s="20" t="s">
        <v>212</v>
      </c>
      <c r="F103" s="20" t="s">
        <v>24</v>
      </c>
      <c r="G103" s="20" t="s">
        <v>25</v>
      </c>
      <c r="H103" s="15" t="s">
        <v>62</v>
      </c>
      <c r="I103" s="48">
        <v>0</v>
      </c>
      <c r="J103" s="19" t="s">
        <v>26</v>
      </c>
      <c r="K103" s="49" t="s">
        <v>37</v>
      </c>
      <c r="L103" s="45" t="s">
        <v>54</v>
      </c>
      <c r="M103" s="20">
        <v>0.9</v>
      </c>
      <c r="N103" s="15" t="s">
        <v>59</v>
      </c>
      <c r="O103" s="19">
        <v>216</v>
      </c>
      <c r="P103" s="19">
        <f t="shared" si="6"/>
        <v>216</v>
      </c>
      <c r="Q103" s="19"/>
    </row>
    <row r="104" ht="36" customHeight="1" spans="1:17">
      <c r="A104" s="20">
        <f>COUNT($A$1:A103)+1</f>
        <v>100</v>
      </c>
      <c r="B104" s="20" t="s">
        <v>20</v>
      </c>
      <c r="C104" s="20" t="s">
        <v>172</v>
      </c>
      <c r="D104" s="20" t="s">
        <v>173</v>
      </c>
      <c r="E104" s="20" t="s">
        <v>212</v>
      </c>
      <c r="F104" s="20" t="s">
        <v>24</v>
      </c>
      <c r="G104" s="20" t="s">
        <v>35</v>
      </c>
      <c r="H104" s="15" t="s">
        <v>62</v>
      </c>
      <c r="I104" s="48">
        <v>0</v>
      </c>
      <c r="J104" s="19" t="s">
        <v>26</v>
      </c>
      <c r="K104" s="49" t="s">
        <v>37</v>
      </c>
      <c r="L104" s="45" t="s">
        <v>54</v>
      </c>
      <c r="M104" s="20">
        <v>0.9</v>
      </c>
      <c r="N104" s="15" t="s">
        <v>40</v>
      </c>
      <c r="O104" s="19">
        <v>450</v>
      </c>
      <c r="P104" s="19">
        <f t="shared" si="6"/>
        <v>450</v>
      </c>
      <c r="Q104" s="19"/>
    </row>
    <row r="105" ht="36" customHeight="1" spans="1:17">
      <c r="A105" s="20">
        <f>COUNT($A$1:A104)+1</f>
        <v>101</v>
      </c>
      <c r="B105" s="20" t="s">
        <v>20</v>
      </c>
      <c r="C105" s="20" t="s">
        <v>172</v>
      </c>
      <c r="D105" s="20" t="s">
        <v>213</v>
      </c>
      <c r="E105" s="20" t="s">
        <v>214</v>
      </c>
      <c r="F105" s="20" t="s">
        <v>24</v>
      </c>
      <c r="G105" s="20" t="s">
        <v>35</v>
      </c>
      <c r="H105" s="15" t="s">
        <v>62</v>
      </c>
      <c r="I105" s="48">
        <v>0</v>
      </c>
      <c r="J105" s="19" t="s">
        <v>26</v>
      </c>
      <c r="K105" s="49" t="s">
        <v>37</v>
      </c>
      <c r="L105" s="45" t="s">
        <v>54</v>
      </c>
      <c r="M105" s="20">
        <v>0.9</v>
      </c>
      <c r="N105" s="15" t="s">
        <v>40</v>
      </c>
      <c r="O105" s="19">
        <v>450</v>
      </c>
      <c r="P105" s="19">
        <f t="shared" si="6"/>
        <v>450</v>
      </c>
      <c r="Q105" s="19"/>
    </row>
    <row r="106" ht="36" customHeight="1" spans="1:17">
      <c r="A106" s="20">
        <f>COUNT($A$1:A105)+1</f>
        <v>102</v>
      </c>
      <c r="B106" s="55" t="s">
        <v>20</v>
      </c>
      <c r="C106" s="55" t="s">
        <v>172</v>
      </c>
      <c r="D106" s="55" t="s">
        <v>215</v>
      </c>
      <c r="E106" s="55" t="s">
        <v>216</v>
      </c>
      <c r="F106" s="56" t="s">
        <v>217</v>
      </c>
      <c r="G106" s="55" t="s">
        <v>25</v>
      </c>
      <c r="H106" s="15" t="s">
        <v>62</v>
      </c>
      <c r="I106" s="48">
        <v>0</v>
      </c>
      <c r="J106" s="15" t="s">
        <v>26</v>
      </c>
      <c r="K106" s="49" t="s">
        <v>37</v>
      </c>
      <c r="L106" s="45" t="s">
        <v>54</v>
      </c>
      <c r="M106" s="20">
        <v>0.9</v>
      </c>
      <c r="N106" s="15" t="s">
        <v>66</v>
      </c>
      <c r="O106" s="49">
        <v>234</v>
      </c>
      <c r="P106" s="19">
        <f t="shared" si="6"/>
        <v>234</v>
      </c>
      <c r="Q106" s="19"/>
    </row>
    <row r="107" ht="36" customHeight="1" spans="1:17">
      <c r="A107" s="20">
        <f>COUNT($A$1:A106)+1</f>
        <v>103</v>
      </c>
      <c r="B107" s="21" t="s">
        <v>20</v>
      </c>
      <c r="C107" s="21" t="s">
        <v>21</v>
      </c>
      <c r="D107" s="21" t="s">
        <v>218</v>
      </c>
      <c r="E107" s="21" t="s">
        <v>219</v>
      </c>
      <c r="F107" s="21" t="s">
        <v>24</v>
      </c>
      <c r="G107" s="22" t="s">
        <v>35</v>
      </c>
      <c r="H107" s="22" t="s">
        <v>68</v>
      </c>
      <c r="I107" s="58">
        <v>390</v>
      </c>
      <c r="J107" s="15" t="s">
        <v>26</v>
      </c>
      <c r="K107" s="22" t="s">
        <v>37</v>
      </c>
      <c r="L107" s="45" t="s">
        <v>54</v>
      </c>
      <c r="M107" s="20">
        <v>0.9</v>
      </c>
      <c r="N107" s="22" t="s">
        <v>40</v>
      </c>
      <c r="O107" s="49">
        <v>450</v>
      </c>
      <c r="P107" s="19">
        <f t="shared" si="6"/>
        <v>60</v>
      </c>
      <c r="Q107" s="19"/>
    </row>
    <row r="108" ht="36" customHeight="1" spans="1:17">
      <c r="A108" s="50">
        <f>COUNT($A$1:A107)+1</f>
        <v>104</v>
      </c>
      <c r="B108" s="21" t="s">
        <v>20</v>
      </c>
      <c r="C108" s="21" t="s">
        <v>21</v>
      </c>
      <c r="D108" s="21" t="s">
        <v>220</v>
      </c>
      <c r="E108" s="21" t="s">
        <v>221</v>
      </c>
      <c r="F108" s="21" t="s">
        <v>24</v>
      </c>
      <c r="G108" s="22" t="s">
        <v>35</v>
      </c>
      <c r="H108" s="22" t="s">
        <v>68</v>
      </c>
      <c r="I108" s="50">
        <v>390</v>
      </c>
      <c r="J108" s="15" t="s">
        <v>26</v>
      </c>
      <c r="K108" s="22" t="s">
        <v>27</v>
      </c>
      <c r="L108" s="46" t="s">
        <v>222</v>
      </c>
      <c r="M108" s="19" t="s">
        <v>39</v>
      </c>
      <c r="N108" s="22" t="s">
        <v>40</v>
      </c>
      <c r="O108" s="19">
        <f>I108</f>
        <v>390</v>
      </c>
      <c r="P108" s="19">
        <f t="shared" si="6"/>
        <v>0</v>
      </c>
      <c r="Q108" s="19" t="s">
        <v>43</v>
      </c>
    </row>
    <row r="109" ht="36" customHeight="1" spans="1:17">
      <c r="A109" s="50">
        <f>COUNT($A$1:A108)+1</f>
        <v>105</v>
      </c>
      <c r="B109" s="21" t="s">
        <v>20</v>
      </c>
      <c r="C109" s="21" t="s">
        <v>21</v>
      </c>
      <c r="D109" s="20" t="s">
        <v>223</v>
      </c>
      <c r="E109" s="21" t="s">
        <v>224</v>
      </c>
      <c r="F109" s="21" t="s">
        <v>24</v>
      </c>
      <c r="G109" s="22" t="s">
        <v>35</v>
      </c>
      <c r="H109" s="22" t="s">
        <v>68</v>
      </c>
      <c r="I109" s="58">
        <v>296</v>
      </c>
      <c r="J109" s="15" t="s">
        <v>26</v>
      </c>
      <c r="K109" s="22" t="s">
        <v>37</v>
      </c>
      <c r="L109" s="45" t="s">
        <v>54</v>
      </c>
      <c r="M109" s="51">
        <v>1</v>
      </c>
      <c r="N109" s="22" t="s">
        <v>40</v>
      </c>
      <c r="O109" s="19">
        <v>500</v>
      </c>
      <c r="P109" s="19">
        <f t="shared" si="6"/>
        <v>204</v>
      </c>
      <c r="Q109" s="19"/>
    </row>
    <row r="110" ht="36" customHeight="1" spans="1:17">
      <c r="A110" s="19">
        <f>COUNT($A$1:A109)+1</f>
        <v>106</v>
      </c>
      <c r="B110" s="19" t="s">
        <v>20</v>
      </c>
      <c r="C110" s="20" t="s">
        <v>21</v>
      </c>
      <c r="D110" s="20" t="s">
        <v>225</v>
      </c>
      <c r="E110" s="21" t="s">
        <v>226</v>
      </c>
      <c r="F110" s="21" t="s">
        <v>24</v>
      </c>
      <c r="G110" s="20" t="s">
        <v>35</v>
      </c>
      <c r="H110" s="22" t="s">
        <v>36</v>
      </c>
      <c r="I110" s="20">
        <v>240</v>
      </c>
      <c r="J110" s="19" t="s">
        <v>26</v>
      </c>
      <c r="K110" s="19" t="s">
        <v>37</v>
      </c>
      <c r="L110" s="45" t="s">
        <v>54</v>
      </c>
      <c r="M110" s="20">
        <v>0.9</v>
      </c>
      <c r="N110" s="19" t="s">
        <v>40</v>
      </c>
      <c r="O110" s="20">
        <v>450</v>
      </c>
      <c r="P110" s="19">
        <f t="shared" si="6"/>
        <v>210</v>
      </c>
      <c r="Q110" s="19"/>
    </row>
    <row r="111" ht="36" customHeight="1" spans="1:17">
      <c r="A111" s="19">
        <f>COUNT($A$1:A110)+1</f>
        <v>107</v>
      </c>
      <c r="B111" s="19" t="s">
        <v>20</v>
      </c>
      <c r="C111" s="20" t="s">
        <v>21</v>
      </c>
      <c r="D111" s="20" t="s">
        <v>125</v>
      </c>
      <c r="E111" s="21" t="s">
        <v>227</v>
      </c>
      <c r="F111" s="21" t="s">
        <v>24</v>
      </c>
      <c r="G111" s="20" t="s">
        <v>35</v>
      </c>
      <c r="H111" s="22" t="s">
        <v>36</v>
      </c>
      <c r="I111" s="20">
        <v>240</v>
      </c>
      <c r="J111" s="19" t="s">
        <v>26</v>
      </c>
      <c r="K111" s="19" t="s">
        <v>37</v>
      </c>
      <c r="L111" s="45" t="s">
        <v>54</v>
      </c>
      <c r="M111" s="57">
        <v>1</v>
      </c>
      <c r="N111" s="19" t="s">
        <v>40</v>
      </c>
      <c r="O111" s="20">
        <v>500</v>
      </c>
      <c r="P111" s="19">
        <f t="shared" si="6"/>
        <v>260</v>
      </c>
      <c r="Q111" s="19"/>
    </row>
    <row r="112" ht="36" customHeight="1" spans="1:17">
      <c r="A112" s="21">
        <f>COUNT($A$1:A111)+1</f>
        <v>108</v>
      </c>
      <c r="B112" s="19" t="s">
        <v>20</v>
      </c>
      <c r="C112" s="20" t="s">
        <v>21</v>
      </c>
      <c r="D112" s="21" t="s">
        <v>228</v>
      </c>
      <c r="E112" s="21" t="s">
        <v>229</v>
      </c>
      <c r="F112" s="21" t="s">
        <v>24</v>
      </c>
      <c r="G112" s="20" t="s">
        <v>35</v>
      </c>
      <c r="H112" s="22" t="s">
        <v>36</v>
      </c>
      <c r="I112" s="20">
        <v>240</v>
      </c>
      <c r="J112" s="19" t="s">
        <v>26</v>
      </c>
      <c r="K112" s="19" t="s">
        <v>37</v>
      </c>
      <c r="L112" s="45" t="s">
        <v>54</v>
      </c>
      <c r="M112" s="57">
        <v>1</v>
      </c>
      <c r="N112" s="19" t="s">
        <v>40</v>
      </c>
      <c r="O112" s="20">
        <v>500</v>
      </c>
      <c r="P112" s="19">
        <f t="shared" si="6"/>
        <v>260</v>
      </c>
      <c r="Q112" s="19"/>
    </row>
    <row r="113" ht="36" customHeight="1" spans="1:17">
      <c r="A113" s="19">
        <f>COUNT($A$1:A112)+1</f>
        <v>109</v>
      </c>
      <c r="B113" s="19" t="s">
        <v>20</v>
      </c>
      <c r="C113" s="20" t="s">
        <v>21</v>
      </c>
      <c r="D113" s="20" t="s">
        <v>153</v>
      </c>
      <c r="E113" s="21" t="s">
        <v>230</v>
      </c>
      <c r="F113" s="21" t="s">
        <v>24</v>
      </c>
      <c r="G113" s="20" t="s">
        <v>35</v>
      </c>
      <c r="H113" s="22" t="s">
        <v>36</v>
      </c>
      <c r="I113" s="20">
        <v>240</v>
      </c>
      <c r="J113" s="19" t="s">
        <v>26</v>
      </c>
      <c r="K113" s="19" t="s">
        <v>37</v>
      </c>
      <c r="L113" s="45" t="s">
        <v>54</v>
      </c>
      <c r="M113" s="57">
        <v>1</v>
      </c>
      <c r="N113" s="19" t="s">
        <v>40</v>
      </c>
      <c r="O113" s="20">
        <v>500</v>
      </c>
      <c r="P113" s="19">
        <f t="shared" si="6"/>
        <v>260</v>
      </c>
      <c r="Q113" s="19"/>
    </row>
    <row r="114" ht="36" customHeight="1" spans="1:17">
      <c r="A114" s="20">
        <f>COUNT($A$1:A106)+1</f>
        <v>103</v>
      </c>
      <c r="B114" s="20" t="s">
        <v>20</v>
      </c>
      <c r="C114" s="20" t="s">
        <v>21</v>
      </c>
      <c r="D114" s="20" t="s">
        <v>231</v>
      </c>
      <c r="E114" s="20" t="s">
        <v>232</v>
      </c>
      <c r="F114" s="20" t="s">
        <v>24</v>
      </c>
      <c r="G114" s="20" t="s">
        <v>35</v>
      </c>
      <c r="H114" s="22" t="s">
        <v>47</v>
      </c>
      <c r="I114" s="20">
        <v>225</v>
      </c>
      <c r="J114" s="20" t="s">
        <v>26</v>
      </c>
      <c r="K114" s="20" t="s">
        <v>37</v>
      </c>
      <c r="L114" s="45" t="s">
        <v>54</v>
      </c>
      <c r="M114" s="20">
        <v>0.9</v>
      </c>
      <c r="N114" s="20" t="s">
        <v>40</v>
      </c>
      <c r="O114" s="20">
        <v>450</v>
      </c>
      <c r="P114" s="19">
        <f t="shared" si="6"/>
        <v>225</v>
      </c>
      <c r="Q114" s="19"/>
    </row>
    <row r="115" ht="36" customHeight="1" spans="1:17">
      <c r="A115" s="20">
        <f>COUNT($A$1:A114)+1</f>
        <v>111</v>
      </c>
      <c r="B115" s="20" t="s">
        <v>20</v>
      </c>
      <c r="C115" s="20" t="s">
        <v>21</v>
      </c>
      <c r="D115" s="20" t="s">
        <v>228</v>
      </c>
      <c r="E115" s="20" t="s">
        <v>233</v>
      </c>
      <c r="F115" s="20" t="s">
        <v>24</v>
      </c>
      <c r="G115" s="20" t="s">
        <v>25</v>
      </c>
      <c r="H115" s="22" t="s">
        <v>47</v>
      </c>
      <c r="I115" s="20">
        <v>108</v>
      </c>
      <c r="J115" s="15" t="s">
        <v>26</v>
      </c>
      <c r="K115" s="20" t="s">
        <v>37</v>
      </c>
      <c r="L115" s="47" t="s">
        <v>48</v>
      </c>
      <c r="M115" s="19" t="s">
        <v>39</v>
      </c>
      <c r="N115" s="20" t="s">
        <v>59</v>
      </c>
      <c r="O115" s="19">
        <f>I115</f>
        <v>108</v>
      </c>
      <c r="P115" s="19">
        <f t="shared" si="6"/>
        <v>0</v>
      </c>
      <c r="Q115" s="19"/>
    </row>
    <row r="116" ht="36" customHeight="1" spans="1:17">
      <c r="A116" s="20">
        <f>COUNT($A$1:A115)+1</f>
        <v>112</v>
      </c>
      <c r="B116" s="20" t="s">
        <v>20</v>
      </c>
      <c r="C116" s="20" t="s">
        <v>21</v>
      </c>
      <c r="D116" s="20" t="s">
        <v>228</v>
      </c>
      <c r="E116" s="20" t="s">
        <v>233</v>
      </c>
      <c r="F116" s="20" t="s">
        <v>24</v>
      </c>
      <c r="G116" s="20" t="s">
        <v>35</v>
      </c>
      <c r="H116" s="22" t="s">
        <v>47</v>
      </c>
      <c r="I116" s="20">
        <v>225</v>
      </c>
      <c r="J116" s="15" t="s">
        <v>26</v>
      </c>
      <c r="K116" s="20" t="s">
        <v>37</v>
      </c>
      <c r="L116" s="45" t="s">
        <v>54</v>
      </c>
      <c r="M116" s="20">
        <v>0.9</v>
      </c>
      <c r="N116" s="20" t="s">
        <v>40</v>
      </c>
      <c r="O116" s="20">
        <v>450</v>
      </c>
      <c r="P116" s="19">
        <f t="shared" si="6"/>
        <v>225</v>
      </c>
      <c r="Q116" s="19"/>
    </row>
    <row r="117" ht="36" customHeight="1" spans="1:17">
      <c r="A117" s="20">
        <f>COUNT($A$1:A116)+1</f>
        <v>113</v>
      </c>
      <c r="B117" s="20" t="s">
        <v>20</v>
      </c>
      <c r="C117" s="20" t="s">
        <v>21</v>
      </c>
      <c r="D117" s="20" t="s">
        <v>228</v>
      </c>
      <c r="E117" s="20" t="s">
        <v>234</v>
      </c>
      <c r="F117" s="20" t="s">
        <v>24</v>
      </c>
      <c r="G117" s="20" t="s">
        <v>35</v>
      </c>
      <c r="H117" s="22" t="s">
        <v>47</v>
      </c>
      <c r="I117" s="20">
        <v>203</v>
      </c>
      <c r="J117" s="15" t="s">
        <v>26</v>
      </c>
      <c r="K117" s="20" t="s">
        <v>37</v>
      </c>
      <c r="L117" s="45" t="s">
        <v>54</v>
      </c>
      <c r="M117" s="20">
        <v>0.9</v>
      </c>
      <c r="N117" s="20" t="s">
        <v>79</v>
      </c>
      <c r="O117" s="20">
        <f>450*0.9</f>
        <v>405</v>
      </c>
      <c r="P117" s="19">
        <f t="shared" si="6"/>
        <v>202</v>
      </c>
      <c r="Q117" s="19"/>
    </row>
    <row r="118" ht="36" customHeight="1" spans="1:17">
      <c r="A118" s="20">
        <f>COUNT($A$1:A117)+1</f>
        <v>114</v>
      </c>
      <c r="B118" s="20" t="s">
        <v>20</v>
      </c>
      <c r="C118" s="20" t="s">
        <v>21</v>
      </c>
      <c r="D118" s="20" t="s">
        <v>88</v>
      </c>
      <c r="E118" s="20" t="s">
        <v>235</v>
      </c>
      <c r="F118" s="20" t="s">
        <v>24</v>
      </c>
      <c r="G118" s="20" t="s">
        <v>35</v>
      </c>
      <c r="H118" s="22" t="s">
        <v>47</v>
      </c>
      <c r="I118" s="20">
        <v>225</v>
      </c>
      <c r="J118" s="20" t="s">
        <v>26</v>
      </c>
      <c r="K118" s="20" t="s">
        <v>37</v>
      </c>
      <c r="L118" s="45" t="s">
        <v>54</v>
      </c>
      <c r="M118" s="20">
        <v>0.9</v>
      </c>
      <c r="N118" s="20" t="s">
        <v>40</v>
      </c>
      <c r="O118" s="20">
        <v>450</v>
      </c>
      <c r="P118" s="19">
        <f t="shared" si="6"/>
        <v>225</v>
      </c>
      <c r="Q118" s="19"/>
    </row>
    <row r="119" ht="36" customHeight="1" spans="1:17">
      <c r="A119" s="20">
        <f>COUNT($A$1:A118)+1</f>
        <v>115</v>
      </c>
      <c r="B119" s="20" t="s">
        <v>20</v>
      </c>
      <c r="C119" s="20" t="s">
        <v>21</v>
      </c>
      <c r="D119" s="20" t="s">
        <v>220</v>
      </c>
      <c r="E119" s="20" t="s">
        <v>236</v>
      </c>
      <c r="F119" s="20" t="s">
        <v>24</v>
      </c>
      <c r="G119" s="20" t="s">
        <v>25</v>
      </c>
      <c r="H119" s="22" t="s">
        <v>47</v>
      </c>
      <c r="I119" s="20">
        <v>117</v>
      </c>
      <c r="J119" s="20" t="s">
        <v>26</v>
      </c>
      <c r="K119" s="20" t="s">
        <v>37</v>
      </c>
      <c r="L119" s="45" t="s">
        <v>54</v>
      </c>
      <c r="M119" s="19">
        <v>0.9</v>
      </c>
      <c r="N119" s="20" t="s">
        <v>66</v>
      </c>
      <c r="O119" s="19">
        <v>234</v>
      </c>
      <c r="P119" s="19">
        <f t="shared" si="6"/>
        <v>117</v>
      </c>
      <c r="Q119" s="19"/>
    </row>
    <row r="120" ht="36" customHeight="1" spans="1:17">
      <c r="A120" s="20">
        <f>COUNT($A$1:A119)+1</f>
        <v>116</v>
      </c>
      <c r="B120" s="20" t="s">
        <v>20</v>
      </c>
      <c r="C120" s="20" t="s">
        <v>21</v>
      </c>
      <c r="D120" s="20" t="s">
        <v>231</v>
      </c>
      <c r="E120" s="20" t="s">
        <v>232</v>
      </c>
      <c r="F120" s="20" t="s">
        <v>24</v>
      </c>
      <c r="G120" s="20" t="s">
        <v>25</v>
      </c>
      <c r="H120" s="22" t="s">
        <v>47</v>
      </c>
      <c r="I120" s="20">
        <v>108</v>
      </c>
      <c r="J120" s="20" t="s">
        <v>26</v>
      </c>
      <c r="K120" s="20" t="s">
        <v>37</v>
      </c>
      <c r="L120" s="45" t="s">
        <v>54</v>
      </c>
      <c r="M120" s="20">
        <v>0.9</v>
      </c>
      <c r="N120" s="20" t="s">
        <v>237</v>
      </c>
      <c r="O120" s="20">
        <v>216</v>
      </c>
      <c r="P120" s="19">
        <f t="shared" si="6"/>
        <v>108</v>
      </c>
      <c r="Q120" s="19"/>
    </row>
    <row r="121" ht="55" customHeight="1" spans="1:17">
      <c r="A121" s="55">
        <f>COUNT($A$1:A106)+1</f>
        <v>103</v>
      </c>
      <c r="B121" s="55" t="s">
        <v>20</v>
      </c>
      <c r="C121" s="55" t="s">
        <v>21</v>
      </c>
      <c r="D121" s="55" t="s">
        <v>238</v>
      </c>
      <c r="E121" s="55" t="s">
        <v>239</v>
      </c>
      <c r="F121" s="20" t="s">
        <v>24</v>
      </c>
      <c r="G121" s="55" t="s">
        <v>74</v>
      </c>
      <c r="H121" s="15" t="s">
        <v>62</v>
      </c>
      <c r="I121" s="48">
        <v>0</v>
      </c>
      <c r="J121" s="15" t="s">
        <v>26</v>
      </c>
      <c r="K121" s="49" t="s">
        <v>37</v>
      </c>
      <c r="L121" s="45" t="s">
        <v>54</v>
      </c>
      <c r="M121" s="19">
        <v>0.9</v>
      </c>
      <c r="N121" s="19" t="s">
        <v>240</v>
      </c>
      <c r="O121" s="19">
        <v>90</v>
      </c>
      <c r="P121" s="19">
        <f t="shared" si="6"/>
        <v>90</v>
      </c>
      <c r="Q121" s="19"/>
    </row>
    <row r="122" ht="36" customHeight="1" spans="1:17">
      <c r="A122" s="13">
        <f>COUNT($A$1:A121)+1</f>
        <v>118</v>
      </c>
      <c r="B122" s="13" t="s">
        <v>20</v>
      </c>
      <c r="C122" s="13" t="s">
        <v>241</v>
      </c>
      <c r="D122" s="13" t="s">
        <v>110</v>
      </c>
      <c r="E122" s="16" t="s">
        <v>242</v>
      </c>
      <c r="F122" s="16" t="s">
        <v>24</v>
      </c>
      <c r="G122" s="17" t="s">
        <v>35</v>
      </c>
      <c r="H122" s="18">
        <v>2017</v>
      </c>
      <c r="I122" s="18">
        <v>299</v>
      </c>
      <c r="J122" s="17" t="s">
        <v>26</v>
      </c>
      <c r="K122" s="17" t="s">
        <v>37</v>
      </c>
      <c r="L122" s="45" t="s">
        <v>54</v>
      </c>
      <c r="M122" s="20">
        <v>0.9</v>
      </c>
      <c r="N122" s="2" t="s">
        <v>40</v>
      </c>
      <c r="O122" s="20">
        <v>450</v>
      </c>
      <c r="P122" s="19">
        <f t="shared" si="6"/>
        <v>151</v>
      </c>
      <c r="Q122" s="19"/>
    </row>
    <row r="123" ht="36" customHeight="1" spans="1:17">
      <c r="A123" s="19">
        <f>COUNT($A$1:A122)+1</f>
        <v>119</v>
      </c>
      <c r="B123" s="19" t="s">
        <v>20</v>
      </c>
      <c r="C123" s="20" t="s">
        <v>241</v>
      </c>
      <c r="D123" s="20" t="s">
        <v>225</v>
      </c>
      <c r="E123" s="21" t="s">
        <v>243</v>
      </c>
      <c r="F123" s="21" t="s">
        <v>24</v>
      </c>
      <c r="G123" s="20" t="s">
        <v>35</v>
      </c>
      <c r="H123" s="22" t="s">
        <v>36</v>
      </c>
      <c r="I123" s="20">
        <v>240</v>
      </c>
      <c r="J123" s="19" t="s">
        <v>26</v>
      </c>
      <c r="K123" s="19" t="s">
        <v>37</v>
      </c>
      <c r="L123" s="45" t="s">
        <v>54</v>
      </c>
      <c r="M123" s="19">
        <v>0.9</v>
      </c>
      <c r="N123" s="19" t="s">
        <v>244</v>
      </c>
      <c r="O123" s="19">
        <v>450</v>
      </c>
      <c r="P123" s="19">
        <f t="shared" si="6"/>
        <v>210</v>
      </c>
      <c r="Q123" s="19"/>
    </row>
    <row r="124" ht="36" customHeight="1" spans="1:17">
      <c r="A124" s="19">
        <f>COUNT($A$1:A123)+1</f>
        <v>120</v>
      </c>
      <c r="B124" s="19" t="s">
        <v>20</v>
      </c>
      <c r="C124" s="20" t="s">
        <v>241</v>
      </c>
      <c r="D124" s="20" t="s">
        <v>225</v>
      </c>
      <c r="E124" s="21" t="s">
        <v>245</v>
      </c>
      <c r="F124" s="21" t="s">
        <v>24</v>
      </c>
      <c r="G124" s="20" t="s">
        <v>35</v>
      </c>
      <c r="H124" s="22" t="s">
        <v>36</v>
      </c>
      <c r="I124" s="20">
        <v>210</v>
      </c>
      <c r="J124" s="19" t="s">
        <v>26</v>
      </c>
      <c r="K124" s="19" t="s">
        <v>37</v>
      </c>
      <c r="L124" s="45" t="s">
        <v>54</v>
      </c>
      <c r="M124" s="19">
        <v>0.9</v>
      </c>
      <c r="N124" s="19" t="s">
        <v>246</v>
      </c>
      <c r="O124" s="19">
        <f>460*0.9</f>
        <v>414</v>
      </c>
      <c r="P124" s="19">
        <f t="shared" si="6"/>
        <v>204</v>
      </c>
      <c r="Q124" s="19"/>
    </row>
    <row r="125" ht="36" customHeight="1" spans="1:17">
      <c r="A125" s="55">
        <f>COUNT($A$1:A124)+1</f>
        <v>121</v>
      </c>
      <c r="B125" s="55" t="s">
        <v>20</v>
      </c>
      <c r="C125" s="55" t="s">
        <v>241</v>
      </c>
      <c r="D125" s="55" t="s">
        <v>247</v>
      </c>
      <c r="E125" s="55" t="s">
        <v>248</v>
      </c>
      <c r="F125" s="21" t="s">
        <v>24</v>
      </c>
      <c r="G125" s="20" t="s">
        <v>35</v>
      </c>
      <c r="H125" s="15" t="s">
        <v>62</v>
      </c>
      <c r="I125" s="48">
        <v>0</v>
      </c>
      <c r="J125" s="19" t="s">
        <v>26</v>
      </c>
      <c r="K125" s="49" t="s">
        <v>37</v>
      </c>
      <c r="L125" s="45" t="s">
        <v>54</v>
      </c>
      <c r="M125" s="20">
        <v>0.9</v>
      </c>
      <c r="N125" s="15" t="s">
        <v>40</v>
      </c>
      <c r="O125" s="20">
        <v>450</v>
      </c>
      <c r="P125" s="19">
        <f t="shared" si="6"/>
        <v>450</v>
      </c>
      <c r="Q125" s="19"/>
    </row>
    <row r="126" ht="36" customHeight="1" spans="1:17">
      <c r="A126" s="50">
        <f>COUNT($A$1:A125)+1</f>
        <v>122</v>
      </c>
      <c r="B126" s="21" t="s">
        <v>249</v>
      </c>
      <c r="C126" s="21" t="s">
        <v>250</v>
      </c>
      <c r="D126" s="21" t="s">
        <v>251</v>
      </c>
      <c r="E126" s="21" t="s">
        <v>252</v>
      </c>
      <c r="F126" s="21" t="s">
        <v>24</v>
      </c>
      <c r="G126" s="22" t="s">
        <v>35</v>
      </c>
      <c r="H126" s="22" t="s">
        <v>68</v>
      </c>
      <c r="I126" s="58">
        <v>513</v>
      </c>
      <c r="J126" s="22" t="s">
        <v>26</v>
      </c>
      <c r="K126" s="22" t="s">
        <v>37</v>
      </c>
      <c r="L126" s="45" t="s">
        <v>54</v>
      </c>
      <c r="M126" s="19">
        <v>1.3</v>
      </c>
      <c r="N126" s="20" t="s">
        <v>253</v>
      </c>
      <c r="O126" s="19">
        <v>572</v>
      </c>
      <c r="P126" s="19">
        <f t="shared" si="6"/>
        <v>59</v>
      </c>
      <c r="Q126" s="19"/>
    </row>
    <row r="127" ht="36" customHeight="1" spans="1:17">
      <c r="A127" s="50">
        <f>COUNT($A$1:A126)+1</f>
        <v>123</v>
      </c>
      <c r="B127" s="21" t="s">
        <v>249</v>
      </c>
      <c r="C127" s="21" t="s">
        <v>254</v>
      </c>
      <c r="D127" s="21" t="s">
        <v>251</v>
      </c>
      <c r="E127" s="21" t="s">
        <v>255</v>
      </c>
      <c r="F127" s="21" t="s">
        <v>24</v>
      </c>
      <c r="G127" s="22" t="s">
        <v>35</v>
      </c>
      <c r="H127" s="22" t="s">
        <v>68</v>
      </c>
      <c r="I127" s="58">
        <v>304</v>
      </c>
      <c r="J127" s="22" t="s">
        <v>26</v>
      </c>
      <c r="K127" s="22" t="s">
        <v>37</v>
      </c>
      <c r="L127" s="45" t="s">
        <v>54</v>
      </c>
      <c r="M127" s="19">
        <v>0.9</v>
      </c>
      <c r="N127" s="58" t="s">
        <v>256</v>
      </c>
      <c r="O127" s="19">
        <v>369</v>
      </c>
      <c r="P127" s="19">
        <f t="shared" si="6"/>
        <v>65</v>
      </c>
      <c r="Q127" s="19"/>
    </row>
    <row r="128" ht="36" customHeight="1" spans="1:17">
      <c r="A128" s="20">
        <f>COUNT($A$1:A127)+1</f>
        <v>124</v>
      </c>
      <c r="B128" s="20" t="s">
        <v>249</v>
      </c>
      <c r="C128" s="20" t="s">
        <v>257</v>
      </c>
      <c r="D128" s="20" t="s">
        <v>258</v>
      </c>
      <c r="E128" s="20" t="s">
        <v>259</v>
      </c>
      <c r="F128" s="20" t="s">
        <v>24</v>
      </c>
      <c r="G128" s="20" t="s">
        <v>35</v>
      </c>
      <c r="H128" s="22" t="s">
        <v>47</v>
      </c>
      <c r="I128" s="20">
        <v>225</v>
      </c>
      <c r="J128" s="20" t="s">
        <v>26</v>
      </c>
      <c r="K128" s="20" t="s">
        <v>37</v>
      </c>
      <c r="L128" s="45" t="s">
        <v>54</v>
      </c>
      <c r="M128" s="20">
        <v>0.9</v>
      </c>
      <c r="N128" s="20" t="s">
        <v>40</v>
      </c>
      <c r="O128" s="20">
        <v>450</v>
      </c>
      <c r="P128" s="19">
        <f t="shared" si="6"/>
        <v>225</v>
      </c>
      <c r="Q128" s="19"/>
    </row>
    <row r="129" ht="36" customHeight="1" spans="1:17">
      <c r="A129" s="50">
        <f>COUNT($A$1:A128)+1</f>
        <v>125</v>
      </c>
      <c r="B129" s="21" t="s">
        <v>260</v>
      </c>
      <c r="C129" s="21" t="s">
        <v>261</v>
      </c>
      <c r="D129" s="21" t="s">
        <v>262</v>
      </c>
      <c r="E129" s="21" t="s">
        <v>263</v>
      </c>
      <c r="F129" s="21" t="s">
        <v>24</v>
      </c>
      <c r="G129" s="22" t="s">
        <v>35</v>
      </c>
      <c r="H129" s="22" t="s">
        <v>68</v>
      </c>
      <c r="I129" s="50">
        <v>390</v>
      </c>
      <c r="J129" s="22" t="s">
        <v>26</v>
      </c>
      <c r="K129" s="22" t="s">
        <v>37</v>
      </c>
      <c r="L129" s="45" t="s">
        <v>54</v>
      </c>
      <c r="M129" s="20">
        <v>1.3</v>
      </c>
      <c r="N129" s="22" t="s">
        <v>40</v>
      </c>
      <c r="O129" s="20">
        <v>585</v>
      </c>
      <c r="P129" s="19">
        <f t="shared" si="6"/>
        <v>195</v>
      </c>
      <c r="Q129" s="19"/>
    </row>
    <row r="130" ht="36" customHeight="1" spans="1:17">
      <c r="A130" s="59">
        <f>COUNT($A$1:A129)+1</f>
        <v>126</v>
      </c>
      <c r="B130" s="59" t="s">
        <v>260</v>
      </c>
      <c r="C130" s="59" t="s">
        <v>261</v>
      </c>
      <c r="D130" s="59" t="s">
        <v>264</v>
      </c>
      <c r="E130" s="59" t="s">
        <v>265</v>
      </c>
      <c r="F130" s="20" t="s">
        <v>24</v>
      </c>
      <c r="G130" s="20" t="s">
        <v>35</v>
      </c>
      <c r="H130" s="22" t="s">
        <v>47</v>
      </c>
      <c r="I130" s="20">
        <v>0</v>
      </c>
      <c r="J130" s="20" t="s">
        <v>26</v>
      </c>
      <c r="K130" s="20" t="s">
        <v>37</v>
      </c>
      <c r="L130" s="45" t="s">
        <v>54</v>
      </c>
      <c r="M130" s="20">
        <v>0.9</v>
      </c>
      <c r="N130" s="20" t="s">
        <v>40</v>
      </c>
      <c r="O130" s="20">
        <v>450</v>
      </c>
      <c r="P130" s="19">
        <f t="shared" si="6"/>
        <v>450</v>
      </c>
      <c r="Q130" s="19"/>
    </row>
    <row r="131" ht="36" customHeight="1" spans="1:17">
      <c r="A131" s="59">
        <f>COUNT($A$1:A130)+1</f>
        <v>127</v>
      </c>
      <c r="B131" s="59" t="s">
        <v>260</v>
      </c>
      <c r="C131" s="59" t="s">
        <v>261</v>
      </c>
      <c r="D131" s="59" t="s">
        <v>262</v>
      </c>
      <c r="E131" s="59" t="s">
        <v>266</v>
      </c>
      <c r="F131" s="20" t="s">
        <v>24</v>
      </c>
      <c r="G131" s="20" t="s">
        <v>35</v>
      </c>
      <c r="H131" s="22" t="s">
        <v>47</v>
      </c>
      <c r="I131" s="20">
        <v>0</v>
      </c>
      <c r="J131" s="20" t="s">
        <v>26</v>
      </c>
      <c r="K131" s="20" t="s">
        <v>37</v>
      </c>
      <c r="L131" s="45" t="s">
        <v>54</v>
      </c>
      <c r="M131" s="20">
        <v>0.9</v>
      </c>
      <c r="N131" s="20" t="s">
        <v>40</v>
      </c>
      <c r="O131" s="20">
        <v>450</v>
      </c>
      <c r="P131" s="19">
        <f t="shared" si="6"/>
        <v>450</v>
      </c>
      <c r="Q131" s="19"/>
    </row>
    <row r="132" ht="36" customHeight="1" spans="1:17">
      <c r="A132" s="13">
        <f>COUNT($A$1:A131)+1</f>
        <v>128</v>
      </c>
      <c r="B132" s="13" t="s">
        <v>260</v>
      </c>
      <c r="C132" s="13" t="s">
        <v>267</v>
      </c>
      <c r="D132" s="18" t="s">
        <v>268</v>
      </c>
      <c r="E132" s="16" t="s">
        <v>269</v>
      </c>
      <c r="F132" s="16" t="s">
        <v>24</v>
      </c>
      <c r="G132" s="17" t="s">
        <v>35</v>
      </c>
      <c r="H132" s="18">
        <v>2017</v>
      </c>
      <c r="I132" s="18">
        <v>194</v>
      </c>
      <c r="J132" s="17" t="s">
        <v>26</v>
      </c>
      <c r="K132" s="17" t="s">
        <v>37</v>
      </c>
      <c r="L132" s="45" t="s">
        <v>54</v>
      </c>
      <c r="M132" s="51">
        <v>1</v>
      </c>
      <c r="N132" s="17" t="s">
        <v>49</v>
      </c>
      <c r="O132" s="19">
        <v>460</v>
      </c>
      <c r="P132" s="19">
        <f t="shared" si="6"/>
        <v>266</v>
      </c>
      <c r="Q132" s="19"/>
    </row>
    <row r="133" ht="36" customHeight="1" spans="1:17">
      <c r="A133" s="50">
        <f>COUNT($A$1:A132)+1</f>
        <v>129</v>
      </c>
      <c r="B133" s="21" t="s">
        <v>260</v>
      </c>
      <c r="C133" s="21" t="s">
        <v>267</v>
      </c>
      <c r="D133" s="21" t="s">
        <v>192</v>
      </c>
      <c r="E133" s="21" t="s">
        <v>270</v>
      </c>
      <c r="F133" s="21" t="s">
        <v>24</v>
      </c>
      <c r="G133" s="22" t="s">
        <v>35</v>
      </c>
      <c r="H133" s="22" t="s">
        <v>68</v>
      </c>
      <c r="I133" s="50">
        <v>390</v>
      </c>
      <c r="J133" s="22" t="s">
        <v>26</v>
      </c>
      <c r="K133" s="22" t="s">
        <v>27</v>
      </c>
      <c r="L133" s="46" t="s">
        <v>271</v>
      </c>
      <c r="M133" s="19" t="s">
        <v>39</v>
      </c>
      <c r="N133" s="22" t="s">
        <v>40</v>
      </c>
      <c r="O133" s="19">
        <f>I133</f>
        <v>390</v>
      </c>
      <c r="P133" s="19">
        <f t="shared" si="6"/>
        <v>0</v>
      </c>
      <c r="Q133" s="19" t="s">
        <v>43</v>
      </c>
    </row>
    <row r="134" ht="36" customHeight="1" spans="1:17">
      <c r="A134" s="20">
        <f>COUNT($A$1:A133)+1</f>
        <v>130</v>
      </c>
      <c r="B134" s="20" t="s">
        <v>260</v>
      </c>
      <c r="C134" s="21" t="s">
        <v>267</v>
      </c>
      <c r="D134" s="20" t="s">
        <v>184</v>
      </c>
      <c r="E134" s="21" t="s">
        <v>272</v>
      </c>
      <c r="F134" s="21" t="s">
        <v>24</v>
      </c>
      <c r="G134" s="21" t="s">
        <v>35</v>
      </c>
      <c r="H134" s="22" t="s">
        <v>36</v>
      </c>
      <c r="I134" s="21">
        <v>359</v>
      </c>
      <c r="J134" s="21" t="s">
        <v>26</v>
      </c>
      <c r="K134" s="21" t="s">
        <v>37</v>
      </c>
      <c r="L134" s="45" t="s">
        <v>54</v>
      </c>
      <c r="M134" s="20">
        <v>0.9</v>
      </c>
      <c r="N134" s="21" t="s">
        <v>40</v>
      </c>
      <c r="O134" s="20">
        <v>450</v>
      </c>
      <c r="P134" s="19">
        <f t="shared" si="6"/>
        <v>91</v>
      </c>
      <c r="Q134" s="19"/>
    </row>
    <row r="135" ht="36" customHeight="1" spans="1:17">
      <c r="A135" s="20">
        <f>COUNT($A$1:A134)+1</f>
        <v>131</v>
      </c>
      <c r="B135" s="20" t="s">
        <v>260</v>
      </c>
      <c r="C135" s="20" t="s">
        <v>273</v>
      </c>
      <c r="D135" s="20" t="s">
        <v>274</v>
      </c>
      <c r="E135" s="21" t="s">
        <v>275</v>
      </c>
      <c r="F135" s="21" t="s">
        <v>24</v>
      </c>
      <c r="G135" s="20" t="s">
        <v>25</v>
      </c>
      <c r="H135" s="22" t="s">
        <v>36</v>
      </c>
      <c r="I135" s="20">
        <v>119</v>
      </c>
      <c r="J135" s="19" t="s">
        <v>26</v>
      </c>
      <c r="K135" s="19" t="s">
        <v>27</v>
      </c>
      <c r="L135" s="46" t="s">
        <v>271</v>
      </c>
      <c r="M135" s="19" t="s">
        <v>39</v>
      </c>
      <c r="N135" s="20" t="s">
        <v>276</v>
      </c>
      <c r="O135" s="19">
        <f>I135</f>
        <v>119</v>
      </c>
      <c r="P135" s="19">
        <f t="shared" ref="P135:P191" si="7">O135-I135</f>
        <v>0</v>
      </c>
      <c r="Q135" s="19" t="s">
        <v>43</v>
      </c>
    </row>
    <row r="136" ht="36" customHeight="1" spans="1:17">
      <c r="A136" s="20">
        <f>COUNT($A$1:A135)+1</f>
        <v>132</v>
      </c>
      <c r="B136" s="20" t="s">
        <v>260</v>
      </c>
      <c r="C136" s="20" t="s">
        <v>273</v>
      </c>
      <c r="D136" s="20" t="s">
        <v>274</v>
      </c>
      <c r="E136" s="21" t="s">
        <v>275</v>
      </c>
      <c r="F136" s="21" t="s">
        <v>24</v>
      </c>
      <c r="G136" s="20" t="s">
        <v>35</v>
      </c>
      <c r="H136" s="22" t="s">
        <v>36</v>
      </c>
      <c r="I136" s="20">
        <v>210</v>
      </c>
      <c r="J136" s="19" t="s">
        <v>26</v>
      </c>
      <c r="K136" s="19" t="s">
        <v>27</v>
      </c>
      <c r="L136" s="46" t="s">
        <v>271</v>
      </c>
      <c r="M136" s="19" t="s">
        <v>39</v>
      </c>
      <c r="N136" s="20" t="s">
        <v>49</v>
      </c>
      <c r="O136" s="19">
        <f>I136</f>
        <v>210</v>
      </c>
      <c r="P136" s="19">
        <f t="shared" si="7"/>
        <v>0</v>
      </c>
      <c r="Q136" s="19" t="s">
        <v>43</v>
      </c>
    </row>
    <row r="137" ht="36" customHeight="1" spans="1:17">
      <c r="A137" s="20">
        <f>COUNT($A$1:A136)+1</f>
        <v>133</v>
      </c>
      <c r="B137" s="20" t="s">
        <v>260</v>
      </c>
      <c r="C137" s="20" t="s">
        <v>273</v>
      </c>
      <c r="D137" s="20" t="s">
        <v>277</v>
      </c>
      <c r="E137" s="21" t="s">
        <v>278</v>
      </c>
      <c r="F137" s="21" t="s">
        <v>24</v>
      </c>
      <c r="G137" s="20" t="s">
        <v>35</v>
      </c>
      <c r="H137" s="22" t="s">
        <v>36</v>
      </c>
      <c r="I137" s="20">
        <v>220</v>
      </c>
      <c r="J137" s="19" t="s">
        <v>26</v>
      </c>
      <c r="K137" s="19" t="s">
        <v>37</v>
      </c>
      <c r="L137" s="46" t="s">
        <v>271</v>
      </c>
      <c r="M137" s="19" t="s">
        <v>39</v>
      </c>
      <c r="N137" s="19" t="s">
        <v>40</v>
      </c>
      <c r="O137" s="19">
        <f>I137</f>
        <v>220</v>
      </c>
      <c r="P137" s="19">
        <f t="shared" si="7"/>
        <v>0</v>
      </c>
      <c r="Q137" s="19"/>
    </row>
    <row r="138" ht="36" customHeight="1" spans="1:17">
      <c r="A138" s="13">
        <f>COUNT($A$1:A137)+1</f>
        <v>134</v>
      </c>
      <c r="B138" s="13" t="s">
        <v>260</v>
      </c>
      <c r="C138" s="13" t="s">
        <v>279</v>
      </c>
      <c r="D138" s="18" t="s">
        <v>280</v>
      </c>
      <c r="E138" s="60" t="s">
        <v>281</v>
      </c>
      <c r="F138" s="60" t="s">
        <v>24</v>
      </c>
      <c r="G138" s="17" t="s">
        <v>25</v>
      </c>
      <c r="H138" s="18">
        <v>2017</v>
      </c>
      <c r="I138" s="18">
        <v>177</v>
      </c>
      <c r="J138" s="19" t="s">
        <v>26</v>
      </c>
      <c r="K138" s="17" t="s">
        <v>37</v>
      </c>
      <c r="L138" s="45" t="s">
        <v>54</v>
      </c>
      <c r="M138" s="51">
        <v>1</v>
      </c>
      <c r="N138" s="17" t="s">
        <v>59</v>
      </c>
      <c r="O138" s="19">
        <v>240</v>
      </c>
      <c r="P138" s="19">
        <f t="shared" si="7"/>
        <v>63</v>
      </c>
      <c r="Q138" s="19"/>
    </row>
    <row r="139" ht="36" customHeight="1" spans="1:17">
      <c r="A139" s="13">
        <f>COUNT($A$1:A138)+1</f>
        <v>135</v>
      </c>
      <c r="B139" s="13" t="s">
        <v>260</v>
      </c>
      <c r="C139" s="13" t="s">
        <v>279</v>
      </c>
      <c r="D139" s="18" t="s">
        <v>282</v>
      </c>
      <c r="E139" s="16" t="s">
        <v>283</v>
      </c>
      <c r="F139" s="16" t="s">
        <v>24</v>
      </c>
      <c r="G139" s="17" t="s">
        <v>35</v>
      </c>
      <c r="H139" s="18">
        <v>2017</v>
      </c>
      <c r="I139" s="18">
        <v>169</v>
      </c>
      <c r="J139" s="19" t="s">
        <v>26</v>
      </c>
      <c r="K139" s="17" t="s">
        <v>37</v>
      </c>
      <c r="L139" s="45" t="s">
        <v>54</v>
      </c>
      <c r="M139" s="19">
        <v>1.3</v>
      </c>
      <c r="N139" s="17" t="s">
        <v>49</v>
      </c>
      <c r="O139" s="19">
        <v>598</v>
      </c>
      <c r="P139" s="19">
        <f t="shared" si="7"/>
        <v>429</v>
      </c>
      <c r="Q139" s="19"/>
    </row>
    <row r="140" ht="36" customHeight="1" spans="1:17">
      <c r="A140" s="50">
        <f>COUNT($A$1:A139)+1</f>
        <v>136</v>
      </c>
      <c r="B140" s="21" t="s">
        <v>260</v>
      </c>
      <c r="C140" s="21" t="s">
        <v>279</v>
      </c>
      <c r="D140" s="21" t="s">
        <v>284</v>
      </c>
      <c r="E140" s="21" t="s">
        <v>285</v>
      </c>
      <c r="F140" s="21" t="s">
        <v>24</v>
      </c>
      <c r="G140" s="22" t="s">
        <v>35</v>
      </c>
      <c r="H140" s="22" t="s">
        <v>68</v>
      </c>
      <c r="I140" s="58">
        <v>390</v>
      </c>
      <c r="J140" s="22" t="s">
        <v>26</v>
      </c>
      <c r="K140" s="22" t="s">
        <v>27</v>
      </c>
      <c r="L140" s="46" t="s">
        <v>271</v>
      </c>
      <c r="M140" s="19" t="s">
        <v>39</v>
      </c>
      <c r="N140" s="22" t="s">
        <v>40</v>
      </c>
      <c r="O140" s="19">
        <f>I140</f>
        <v>390</v>
      </c>
      <c r="P140" s="19">
        <f t="shared" si="7"/>
        <v>0</v>
      </c>
      <c r="Q140" s="19" t="s">
        <v>43</v>
      </c>
    </row>
    <row r="141" ht="36" customHeight="1" spans="1:17">
      <c r="A141" s="50">
        <f>COUNT($A$1:A140)+1</f>
        <v>137</v>
      </c>
      <c r="B141" s="21" t="s">
        <v>260</v>
      </c>
      <c r="C141" s="21" t="s">
        <v>279</v>
      </c>
      <c r="D141" s="21" t="s">
        <v>286</v>
      </c>
      <c r="E141" s="21" t="s">
        <v>287</v>
      </c>
      <c r="F141" s="21" t="s">
        <v>24</v>
      </c>
      <c r="G141" s="22" t="s">
        <v>74</v>
      </c>
      <c r="H141" s="22" t="s">
        <v>68</v>
      </c>
      <c r="I141" s="50">
        <v>109</v>
      </c>
      <c r="J141" s="22" t="s">
        <v>26</v>
      </c>
      <c r="K141" s="22" t="s">
        <v>37</v>
      </c>
      <c r="L141" s="45" t="s">
        <v>54</v>
      </c>
      <c r="M141" s="19">
        <v>1.3</v>
      </c>
      <c r="N141" s="22" t="s">
        <v>288</v>
      </c>
      <c r="O141" s="19">
        <v>182</v>
      </c>
      <c r="P141" s="19">
        <f t="shared" si="7"/>
        <v>73</v>
      </c>
      <c r="Q141" s="19"/>
    </row>
    <row r="142" ht="36" customHeight="1" spans="1:17">
      <c r="A142" s="50">
        <f>COUNT($A$1:A141)+1</f>
        <v>138</v>
      </c>
      <c r="B142" s="21" t="s">
        <v>260</v>
      </c>
      <c r="C142" s="21" t="s">
        <v>289</v>
      </c>
      <c r="D142" s="21" t="s">
        <v>290</v>
      </c>
      <c r="E142" s="21" t="s">
        <v>291</v>
      </c>
      <c r="F142" s="21" t="s">
        <v>24</v>
      </c>
      <c r="G142" s="22" t="s">
        <v>35</v>
      </c>
      <c r="H142" s="22" t="s">
        <v>68</v>
      </c>
      <c r="I142" s="50">
        <v>390</v>
      </c>
      <c r="J142" s="22" t="s">
        <v>26</v>
      </c>
      <c r="K142" s="22" t="s">
        <v>37</v>
      </c>
      <c r="L142" s="45" t="s">
        <v>54</v>
      </c>
      <c r="M142" s="19">
        <v>1.3</v>
      </c>
      <c r="N142" s="22" t="s">
        <v>40</v>
      </c>
      <c r="O142" s="19">
        <v>650</v>
      </c>
      <c r="P142" s="19">
        <f t="shared" si="7"/>
        <v>260</v>
      </c>
      <c r="Q142" s="19"/>
    </row>
    <row r="143" ht="36" customHeight="1" spans="1:17">
      <c r="A143" s="20">
        <f>COUNT($A$1:A142)+1</f>
        <v>139</v>
      </c>
      <c r="B143" s="20" t="s">
        <v>260</v>
      </c>
      <c r="C143" s="20" t="s">
        <v>292</v>
      </c>
      <c r="D143" s="21" t="s">
        <v>274</v>
      </c>
      <c r="E143" s="21" t="s">
        <v>293</v>
      </c>
      <c r="F143" s="21" t="s">
        <v>24</v>
      </c>
      <c r="G143" s="20" t="s">
        <v>35</v>
      </c>
      <c r="H143" s="22" t="s">
        <v>36</v>
      </c>
      <c r="I143" s="20">
        <v>220</v>
      </c>
      <c r="J143" s="19" t="s">
        <v>26</v>
      </c>
      <c r="K143" s="19" t="s">
        <v>37</v>
      </c>
      <c r="L143" s="47" t="s">
        <v>48</v>
      </c>
      <c r="M143" s="19" t="s">
        <v>39</v>
      </c>
      <c r="N143" s="21" t="s">
        <v>49</v>
      </c>
      <c r="O143" s="19">
        <f>I143</f>
        <v>220</v>
      </c>
      <c r="P143" s="19">
        <f t="shared" si="7"/>
        <v>0</v>
      </c>
      <c r="Q143" s="19"/>
    </row>
    <row r="144" ht="36" customHeight="1" spans="1:17">
      <c r="A144" s="20">
        <f>COUNT($A$1:A143)+1</f>
        <v>140</v>
      </c>
      <c r="B144" s="20" t="s">
        <v>260</v>
      </c>
      <c r="C144" s="20" t="s">
        <v>292</v>
      </c>
      <c r="D144" s="20" t="s">
        <v>274</v>
      </c>
      <c r="E144" s="20" t="s">
        <v>294</v>
      </c>
      <c r="F144" s="20" t="s">
        <v>24</v>
      </c>
      <c r="G144" s="20" t="s">
        <v>35</v>
      </c>
      <c r="H144" s="22" t="s">
        <v>47</v>
      </c>
      <c r="I144" s="20">
        <v>207</v>
      </c>
      <c r="J144" s="20" t="s">
        <v>26</v>
      </c>
      <c r="K144" s="20" t="s">
        <v>37</v>
      </c>
      <c r="L144" s="45" t="s">
        <v>54</v>
      </c>
      <c r="M144" s="19">
        <v>0.9</v>
      </c>
      <c r="N144" s="20" t="s">
        <v>49</v>
      </c>
      <c r="O144" s="19">
        <v>414</v>
      </c>
      <c r="P144" s="19">
        <f t="shared" si="7"/>
        <v>207</v>
      </c>
      <c r="Q144" s="19"/>
    </row>
    <row r="145" ht="36" customHeight="1" spans="1:17">
      <c r="A145" s="13">
        <f>COUNT($A$1:A144)+1</f>
        <v>141</v>
      </c>
      <c r="B145" s="13" t="s">
        <v>295</v>
      </c>
      <c r="C145" s="13" t="s">
        <v>296</v>
      </c>
      <c r="D145" s="61" t="s">
        <v>297</v>
      </c>
      <c r="E145" s="54" t="s">
        <v>298</v>
      </c>
      <c r="F145" s="54" t="s">
        <v>24</v>
      </c>
      <c r="G145" s="17" t="s">
        <v>25</v>
      </c>
      <c r="H145" s="18">
        <v>2017</v>
      </c>
      <c r="I145" s="18">
        <v>157</v>
      </c>
      <c r="J145" s="17" t="s">
        <v>26</v>
      </c>
      <c r="K145" s="17" t="s">
        <v>37</v>
      </c>
      <c r="L145" s="47" t="s">
        <v>48</v>
      </c>
      <c r="M145" s="19" t="s">
        <v>39</v>
      </c>
      <c r="N145" s="17" t="s">
        <v>59</v>
      </c>
      <c r="O145" s="19">
        <f>I145</f>
        <v>157</v>
      </c>
      <c r="P145" s="19">
        <f t="shared" si="7"/>
        <v>0</v>
      </c>
      <c r="Q145" s="19"/>
    </row>
    <row r="146" ht="36" customHeight="1" spans="1:17">
      <c r="A146" s="20">
        <f>COUNT($A$1:A145)+1</f>
        <v>142</v>
      </c>
      <c r="B146" s="20" t="s">
        <v>295</v>
      </c>
      <c r="C146" s="20" t="s">
        <v>296</v>
      </c>
      <c r="D146" s="20" t="s">
        <v>299</v>
      </c>
      <c r="E146" s="20" t="s">
        <v>300</v>
      </c>
      <c r="F146" s="20" t="s">
        <v>24</v>
      </c>
      <c r="G146" s="20" t="s">
        <v>35</v>
      </c>
      <c r="H146" s="22" t="s">
        <v>47</v>
      </c>
      <c r="I146" s="20">
        <v>225</v>
      </c>
      <c r="J146" s="20" t="s">
        <v>26</v>
      </c>
      <c r="K146" s="20" t="s">
        <v>37</v>
      </c>
      <c r="L146" s="45" t="s">
        <v>54</v>
      </c>
      <c r="M146" s="19">
        <v>0.9</v>
      </c>
      <c r="N146" s="20" t="s">
        <v>40</v>
      </c>
      <c r="O146" s="19">
        <v>450</v>
      </c>
      <c r="P146" s="19">
        <f t="shared" si="7"/>
        <v>225</v>
      </c>
      <c r="Q146" s="19"/>
    </row>
    <row r="147" ht="36" customHeight="1" spans="1:17">
      <c r="A147" s="20">
        <f>COUNT($A$1:A146)+1</f>
        <v>143</v>
      </c>
      <c r="B147" s="19" t="s">
        <v>295</v>
      </c>
      <c r="C147" s="20" t="s">
        <v>301</v>
      </c>
      <c r="D147" s="21" t="s">
        <v>286</v>
      </c>
      <c r="E147" s="21" t="s">
        <v>302</v>
      </c>
      <c r="F147" s="21" t="s">
        <v>24</v>
      </c>
      <c r="G147" s="20" t="s">
        <v>35</v>
      </c>
      <c r="H147" s="22" t="s">
        <v>36</v>
      </c>
      <c r="I147" s="20">
        <v>240</v>
      </c>
      <c r="J147" s="19" t="s">
        <v>26</v>
      </c>
      <c r="K147" s="19" t="s">
        <v>37</v>
      </c>
      <c r="L147" s="47" t="s">
        <v>48</v>
      </c>
      <c r="M147" s="19" t="s">
        <v>39</v>
      </c>
      <c r="N147" s="19" t="s">
        <v>40</v>
      </c>
      <c r="O147" s="19">
        <f>I147</f>
        <v>240</v>
      </c>
      <c r="P147" s="19">
        <f t="shared" si="7"/>
        <v>0</v>
      </c>
      <c r="Q147" s="19"/>
    </row>
    <row r="148" ht="36" customHeight="1" spans="1:17">
      <c r="A148" s="20">
        <f>COUNT($A$1:A147)+1</f>
        <v>144</v>
      </c>
      <c r="B148" s="20" t="s">
        <v>295</v>
      </c>
      <c r="C148" s="20" t="s">
        <v>303</v>
      </c>
      <c r="D148" s="20" t="s">
        <v>304</v>
      </c>
      <c r="E148" s="20" t="s">
        <v>305</v>
      </c>
      <c r="F148" s="20" t="s">
        <v>24</v>
      </c>
      <c r="G148" s="20" t="s">
        <v>35</v>
      </c>
      <c r="H148" s="22" t="s">
        <v>47</v>
      </c>
      <c r="I148" s="20">
        <v>207</v>
      </c>
      <c r="J148" s="20" t="s">
        <v>26</v>
      </c>
      <c r="K148" s="20" t="s">
        <v>37</v>
      </c>
      <c r="L148" s="45" t="s">
        <v>54</v>
      </c>
      <c r="M148" s="19">
        <v>0.9</v>
      </c>
      <c r="N148" s="20" t="s">
        <v>49</v>
      </c>
      <c r="O148" s="19">
        <v>414</v>
      </c>
      <c r="P148" s="19">
        <f t="shared" si="7"/>
        <v>207</v>
      </c>
      <c r="Q148" s="19"/>
    </row>
    <row r="149" ht="36" customHeight="1" spans="1:17">
      <c r="A149" s="21">
        <f>COUNT($A$1:A148)+1</f>
        <v>145</v>
      </c>
      <c r="B149" s="21" t="s">
        <v>295</v>
      </c>
      <c r="C149" s="21" t="s">
        <v>306</v>
      </c>
      <c r="D149" s="21" t="s">
        <v>299</v>
      </c>
      <c r="E149" s="21" t="s">
        <v>307</v>
      </c>
      <c r="F149" s="21" t="s">
        <v>24</v>
      </c>
      <c r="G149" s="21" t="s">
        <v>308</v>
      </c>
      <c r="H149" s="22" t="s">
        <v>68</v>
      </c>
      <c r="I149" s="21">
        <v>312</v>
      </c>
      <c r="J149" s="20" t="s">
        <v>26</v>
      </c>
      <c r="K149" s="21" t="s">
        <v>37</v>
      </c>
      <c r="L149" s="45" t="s">
        <v>54</v>
      </c>
      <c r="M149" s="19">
        <v>1.3</v>
      </c>
      <c r="N149" s="21" t="s">
        <v>309</v>
      </c>
      <c r="O149" s="19">
        <v>377</v>
      </c>
      <c r="P149" s="19">
        <f t="shared" si="7"/>
        <v>65</v>
      </c>
      <c r="Q149" s="19"/>
    </row>
    <row r="150" ht="36" customHeight="1" spans="1:17">
      <c r="A150" s="20">
        <f>COUNT($A$1:A149)+1</f>
        <v>146</v>
      </c>
      <c r="B150" s="19" t="s">
        <v>295</v>
      </c>
      <c r="C150" s="21" t="s">
        <v>306</v>
      </c>
      <c r="D150" s="21" t="s">
        <v>299</v>
      </c>
      <c r="E150" s="21" t="s">
        <v>310</v>
      </c>
      <c r="F150" s="21" t="s">
        <v>24</v>
      </c>
      <c r="G150" s="20" t="s">
        <v>35</v>
      </c>
      <c r="H150" s="22" t="s">
        <v>36</v>
      </c>
      <c r="I150" s="20">
        <v>240</v>
      </c>
      <c r="J150" s="20" t="s">
        <v>26</v>
      </c>
      <c r="K150" s="19" t="s">
        <v>37</v>
      </c>
      <c r="L150" s="45" t="s">
        <v>54</v>
      </c>
      <c r="M150" s="19">
        <v>0.9</v>
      </c>
      <c r="N150" s="19" t="s">
        <v>40</v>
      </c>
      <c r="O150" s="19">
        <v>450</v>
      </c>
      <c r="P150" s="19">
        <f t="shared" si="7"/>
        <v>210</v>
      </c>
      <c r="Q150" s="19"/>
    </row>
    <row r="151" ht="36" customHeight="1" spans="1:17">
      <c r="A151" s="20">
        <f>COUNT($A$1:A150)+1</f>
        <v>147</v>
      </c>
      <c r="B151" s="20" t="s">
        <v>295</v>
      </c>
      <c r="C151" s="20" t="s">
        <v>306</v>
      </c>
      <c r="D151" s="20" t="s">
        <v>311</v>
      </c>
      <c r="E151" s="20" t="s">
        <v>312</v>
      </c>
      <c r="F151" s="20" t="s">
        <v>24</v>
      </c>
      <c r="G151" s="20" t="s">
        <v>25</v>
      </c>
      <c r="H151" s="22" t="s">
        <v>47</v>
      </c>
      <c r="I151" s="20">
        <v>108</v>
      </c>
      <c r="J151" s="20" t="s">
        <v>26</v>
      </c>
      <c r="K151" s="20" t="s">
        <v>37</v>
      </c>
      <c r="L151" s="45" t="s">
        <v>54</v>
      </c>
      <c r="M151" s="19">
        <v>0.9</v>
      </c>
      <c r="N151" s="20" t="s">
        <v>59</v>
      </c>
      <c r="O151" s="19">
        <v>216</v>
      </c>
      <c r="P151" s="19">
        <f t="shared" si="7"/>
        <v>108</v>
      </c>
      <c r="Q151" s="19"/>
    </row>
    <row r="152" ht="36" customHeight="1" spans="1:17">
      <c r="A152" s="20">
        <f>COUNT($A$1:A151)+1</f>
        <v>148</v>
      </c>
      <c r="B152" s="19" t="s">
        <v>295</v>
      </c>
      <c r="C152" s="20" t="s">
        <v>313</v>
      </c>
      <c r="D152" s="20" t="s">
        <v>314</v>
      </c>
      <c r="E152" s="21" t="s">
        <v>315</v>
      </c>
      <c r="F152" s="21" t="s">
        <v>24</v>
      </c>
      <c r="G152" s="20" t="s">
        <v>25</v>
      </c>
      <c r="H152" s="22" t="s">
        <v>36</v>
      </c>
      <c r="I152" s="20">
        <v>109</v>
      </c>
      <c r="J152" s="20" t="s">
        <v>26</v>
      </c>
      <c r="K152" s="19" t="s">
        <v>37</v>
      </c>
      <c r="L152" s="45" t="s">
        <v>54</v>
      </c>
      <c r="M152" s="19">
        <v>1</v>
      </c>
      <c r="N152" s="19" t="s">
        <v>59</v>
      </c>
      <c r="O152" s="19">
        <v>240</v>
      </c>
      <c r="P152" s="19">
        <f t="shared" si="7"/>
        <v>131</v>
      </c>
      <c r="Q152" s="19"/>
    </row>
    <row r="153" ht="36" customHeight="1" spans="1:17">
      <c r="A153" s="20">
        <f>COUNT($A$1:A152)+1</f>
        <v>149</v>
      </c>
      <c r="B153" s="19" t="s">
        <v>295</v>
      </c>
      <c r="C153" s="20" t="s">
        <v>313</v>
      </c>
      <c r="D153" s="20" t="s">
        <v>314</v>
      </c>
      <c r="E153" s="21" t="s">
        <v>315</v>
      </c>
      <c r="F153" s="21" t="s">
        <v>24</v>
      </c>
      <c r="G153" s="20" t="s">
        <v>35</v>
      </c>
      <c r="H153" s="22" t="s">
        <v>36</v>
      </c>
      <c r="I153" s="20">
        <v>195</v>
      </c>
      <c r="J153" s="20" t="s">
        <v>26</v>
      </c>
      <c r="K153" s="19" t="s">
        <v>37</v>
      </c>
      <c r="L153" s="45" t="s">
        <v>54</v>
      </c>
      <c r="M153" s="19">
        <v>0.9</v>
      </c>
      <c r="N153" s="19" t="s">
        <v>316</v>
      </c>
      <c r="O153" s="19">
        <v>369</v>
      </c>
      <c r="P153" s="19">
        <f t="shared" si="7"/>
        <v>174</v>
      </c>
      <c r="Q153" s="19"/>
    </row>
    <row r="154" ht="36" customHeight="1" spans="1:17">
      <c r="A154" s="19">
        <f>COUNT($A$1:A153)+1</f>
        <v>150</v>
      </c>
      <c r="B154" s="19" t="s">
        <v>295</v>
      </c>
      <c r="C154" s="20" t="s">
        <v>317</v>
      </c>
      <c r="D154" s="21" t="s">
        <v>318</v>
      </c>
      <c r="E154" s="21" t="s">
        <v>319</v>
      </c>
      <c r="F154" s="21" t="s">
        <v>24</v>
      </c>
      <c r="G154" s="20" t="s">
        <v>35</v>
      </c>
      <c r="H154" s="22" t="s">
        <v>36</v>
      </c>
      <c r="I154" s="20">
        <v>215</v>
      </c>
      <c r="J154" s="19" t="s">
        <v>26</v>
      </c>
      <c r="K154" s="19" t="s">
        <v>37</v>
      </c>
      <c r="L154" s="45" t="s">
        <v>54</v>
      </c>
      <c r="M154" s="20">
        <v>0.9</v>
      </c>
      <c r="N154" s="19" t="s">
        <v>79</v>
      </c>
      <c r="O154" s="20">
        <v>405</v>
      </c>
      <c r="P154" s="19">
        <f t="shared" si="7"/>
        <v>190</v>
      </c>
      <c r="Q154" s="19"/>
    </row>
    <row r="155" ht="36" customHeight="1" spans="1:17">
      <c r="A155" s="20">
        <f>COUNT($A$1:A154)+1</f>
        <v>151</v>
      </c>
      <c r="B155" s="19" t="s">
        <v>295</v>
      </c>
      <c r="C155" s="20" t="s">
        <v>317</v>
      </c>
      <c r="D155" s="20" t="s">
        <v>320</v>
      </c>
      <c r="E155" s="21" t="s">
        <v>321</v>
      </c>
      <c r="F155" s="21" t="s">
        <v>24</v>
      </c>
      <c r="G155" s="20" t="s">
        <v>35</v>
      </c>
      <c r="H155" s="22" t="s">
        <v>36</v>
      </c>
      <c r="I155" s="20">
        <v>215</v>
      </c>
      <c r="J155" s="19" t="s">
        <v>26</v>
      </c>
      <c r="K155" s="19" t="s">
        <v>37</v>
      </c>
      <c r="L155" s="45" t="s">
        <v>54</v>
      </c>
      <c r="M155" s="20">
        <v>0.9</v>
      </c>
      <c r="N155" s="19" t="s">
        <v>79</v>
      </c>
      <c r="O155" s="20">
        <v>405</v>
      </c>
      <c r="P155" s="19">
        <f t="shared" si="7"/>
        <v>190</v>
      </c>
      <c r="Q155" s="19"/>
    </row>
    <row r="156" ht="36" customHeight="1" spans="1:17">
      <c r="A156" s="20">
        <f>COUNT($A$1:A155)+1</f>
        <v>152</v>
      </c>
      <c r="B156" s="19" t="s">
        <v>295</v>
      </c>
      <c r="C156" s="20" t="s">
        <v>322</v>
      </c>
      <c r="D156" s="62" t="s">
        <v>323</v>
      </c>
      <c r="E156" s="62" t="s">
        <v>324</v>
      </c>
      <c r="F156" s="62" t="s">
        <v>24</v>
      </c>
      <c r="G156" s="20" t="s">
        <v>35</v>
      </c>
      <c r="H156" s="22" t="s">
        <v>36</v>
      </c>
      <c r="I156" s="20">
        <v>195</v>
      </c>
      <c r="J156" s="15" t="s">
        <v>26</v>
      </c>
      <c r="K156" s="19" t="s">
        <v>37</v>
      </c>
      <c r="L156" s="45" t="s">
        <v>54</v>
      </c>
      <c r="M156" s="51">
        <v>1</v>
      </c>
      <c r="N156" s="19" t="s">
        <v>316</v>
      </c>
      <c r="O156" s="19">
        <v>410</v>
      </c>
      <c r="P156" s="19">
        <f t="shared" si="7"/>
        <v>215</v>
      </c>
      <c r="Q156" s="19"/>
    </row>
    <row r="157" ht="36" customHeight="1" spans="1:17">
      <c r="A157" s="19">
        <f>COUNT($A$1:A156)+1</f>
        <v>153</v>
      </c>
      <c r="B157" s="19" t="s">
        <v>30</v>
      </c>
      <c r="C157" s="20" t="s">
        <v>325</v>
      </c>
      <c r="D157" s="20" t="s">
        <v>326</v>
      </c>
      <c r="E157" s="21" t="s">
        <v>327</v>
      </c>
      <c r="F157" s="21" t="s">
        <v>328</v>
      </c>
      <c r="G157" s="20" t="s">
        <v>35</v>
      </c>
      <c r="H157" s="22" t="s">
        <v>36</v>
      </c>
      <c r="I157" s="20">
        <v>220</v>
      </c>
      <c r="J157" s="19" t="s">
        <v>329</v>
      </c>
      <c r="K157" s="19" t="s">
        <v>27</v>
      </c>
      <c r="L157" s="45" t="s">
        <v>330</v>
      </c>
      <c r="M157" s="17" t="s">
        <v>29</v>
      </c>
      <c r="N157" s="19" t="s">
        <v>329</v>
      </c>
      <c r="O157" s="19">
        <v>0</v>
      </c>
      <c r="P157" s="19">
        <f t="shared" si="7"/>
        <v>-220</v>
      </c>
      <c r="Q157" s="19"/>
    </row>
    <row r="158" ht="36" customHeight="1" spans="1:17">
      <c r="A158" s="19">
        <f>COUNT($A$1:A157)+1</f>
        <v>154</v>
      </c>
      <c r="B158" s="19" t="s">
        <v>50</v>
      </c>
      <c r="C158" s="20" t="s">
        <v>51</v>
      </c>
      <c r="D158" s="20" t="s">
        <v>331</v>
      </c>
      <c r="E158" s="20" t="s">
        <v>331</v>
      </c>
      <c r="F158" s="20" t="s">
        <v>332</v>
      </c>
      <c r="G158" s="20" t="s">
        <v>25</v>
      </c>
      <c r="H158" s="22" t="s">
        <v>36</v>
      </c>
      <c r="I158" s="20">
        <v>109</v>
      </c>
      <c r="J158" s="19" t="s">
        <v>329</v>
      </c>
      <c r="K158" s="19" t="s">
        <v>27</v>
      </c>
      <c r="L158" s="45" t="s">
        <v>333</v>
      </c>
      <c r="M158" s="17" t="s">
        <v>29</v>
      </c>
      <c r="N158" s="19" t="s">
        <v>329</v>
      </c>
      <c r="O158" s="19">
        <v>0</v>
      </c>
      <c r="P158" s="19">
        <f t="shared" si="7"/>
        <v>-109</v>
      </c>
      <c r="Q158" s="19"/>
    </row>
    <row r="159" ht="36" customHeight="1" spans="1:17">
      <c r="A159" s="19">
        <f>COUNT($A$1:A158)+1</f>
        <v>155</v>
      </c>
      <c r="B159" s="19" t="s">
        <v>50</v>
      </c>
      <c r="C159" s="20" t="s">
        <v>51</v>
      </c>
      <c r="D159" s="20" t="s">
        <v>331</v>
      </c>
      <c r="E159" s="20" t="s">
        <v>331</v>
      </c>
      <c r="F159" s="20" t="s">
        <v>332</v>
      </c>
      <c r="G159" s="20" t="s">
        <v>35</v>
      </c>
      <c r="H159" s="22" t="s">
        <v>36</v>
      </c>
      <c r="I159" s="20">
        <v>240</v>
      </c>
      <c r="J159" s="19" t="s">
        <v>329</v>
      </c>
      <c r="K159" s="19" t="s">
        <v>27</v>
      </c>
      <c r="L159" s="45" t="s">
        <v>333</v>
      </c>
      <c r="M159" s="17" t="s">
        <v>29</v>
      </c>
      <c r="N159" s="19" t="s">
        <v>329</v>
      </c>
      <c r="O159" s="19">
        <v>0</v>
      </c>
      <c r="P159" s="19">
        <f t="shared" si="7"/>
        <v>-240</v>
      </c>
      <c r="Q159" s="19"/>
    </row>
    <row r="160" ht="36" customHeight="1" spans="1:17">
      <c r="A160" s="19">
        <f>COUNT($A$1:A159)+1</f>
        <v>156</v>
      </c>
      <c r="B160" s="19" t="s">
        <v>50</v>
      </c>
      <c r="C160" s="20" t="s">
        <v>63</v>
      </c>
      <c r="D160" s="20" t="s">
        <v>334</v>
      </c>
      <c r="E160" s="20" t="s">
        <v>335</v>
      </c>
      <c r="F160" s="20" t="s">
        <v>24</v>
      </c>
      <c r="G160" s="20" t="s">
        <v>73</v>
      </c>
      <c r="H160" s="22" t="s">
        <v>36</v>
      </c>
      <c r="I160" s="20">
        <v>81</v>
      </c>
      <c r="J160" s="19" t="s">
        <v>329</v>
      </c>
      <c r="K160" s="19" t="s">
        <v>37</v>
      </c>
      <c r="L160" s="45" t="s">
        <v>336</v>
      </c>
      <c r="M160" s="17" t="s">
        <v>29</v>
      </c>
      <c r="N160" s="19" t="s">
        <v>329</v>
      </c>
      <c r="O160" s="17" t="s">
        <v>337</v>
      </c>
      <c r="P160" s="19">
        <f t="shared" si="7"/>
        <v>-81</v>
      </c>
      <c r="Q160" s="19"/>
    </row>
    <row r="161" ht="57" customHeight="1" spans="1:17">
      <c r="A161" s="19">
        <f>COUNT($A$1:A160)+1</f>
        <v>157</v>
      </c>
      <c r="B161" s="19" t="s">
        <v>50</v>
      </c>
      <c r="C161" s="20" t="s">
        <v>91</v>
      </c>
      <c r="D161" s="20" t="s">
        <v>338</v>
      </c>
      <c r="E161" s="20" t="s">
        <v>339</v>
      </c>
      <c r="F161" s="20" t="s">
        <v>24</v>
      </c>
      <c r="G161" s="20" t="s">
        <v>25</v>
      </c>
      <c r="H161" s="22" t="s">
        <v>36</v>
      </c>
      <c r="I161" s="20">
        <v>119</v>
      </c>
      <c r="J161" s="19" t="s">
        <v>329</v>
      </c>
      <c r="K161" s="19" t="s">
        <v>27</v>
      </c>
      <c r="L161" s="45" t="s">
        <v>340</v>
      </c>
      <c r="M161" s="19" t="s">
        <v>341</v>
      </c>
      <c r="N161" s="19" t="s">
        <v>329</v>
      </c>
      <c r="O161" s="19">
        <v>0</v>
      </c>
      <c r="P161" s="19">
        <f t="shared" si="7"/>
        <v>-119</v>
      </c>
      <c r="Q161" s="19"/>
    </row>
    <row r="162" ht="51" customHeight="1" spans="1:17">
      <c r="A162" s="19">
        <f>COUNT($A$1:A161)+1</f>
        <v>158</v>
      </c>
      <c r="B162" s="19" t="s">
        <v>50</v>
      </c>
      <c r="C162" s="20" t="s">
        <v>91</v>
      </c>
      <c r="D162" s="20" t="s">
        <v>338</v>
      </c>
      <c r="E162" s="20" t="s">
        <v>339</v>
      </c>
      <c r="F162" s="20" t="s">
        <v>24</v>
      </c>
      <c r="G162" s="20" t="s">
        <v>35</v>
      </c>
      <c r="H162" s="22" t="s">
        <v>36</v>
      </c>
      <c r="I162" s="20">
        <v>240</v>
      </c>
      <c r="J162" s="19" t="s">
        <v>329</v>
      </c>
      <c r="K162" s="19" t="s">
        <v>27</v>
      </c>
      <c r="L162" s="45" t="s">
        <v>340</v>
      </c>
      <c r="M162" s="19" t="s">
        <v>341</v>
      </c>
      <c r="N162" s="19" t="s">
        <v>329</v>
      </c>
      <c r="O162" s="19">
        <v>0</v>
      </c>
      <c r="P162" s="19">
        <f t="shared" si="7"/>
        <v>-240</v>
      </c>
      <c r="Q162" s="19"/>
    </row>
    <row r="163" ht="51" customHeight="1" spans="1:17">
      <c r="A163" s="19">
        <f>COUNT($A$1:A162)+1</f>
        <v>159</v>
      </c>
      <c r="B163" s="19" t="s">
        <v>50</v>
      </c>
      <c r="C163" s="20" t="s">
        <v>91</v>
      </c>
      <c r="D163" s="20" t="s">
        <v>342</v>
      </c>
      <c r="E163" s="20" t="s">
        <v>343</v>
      </c>
      <c r="F163" s="20" t="s">
        <v>24</v>
      </c>
      <c r="G163" s="20" t="s">
        <v>25</v>
      </c>
      <c r="H163" s="22" t="s">
        <v>36</v>
      </c>
      <c r="I163" s="20">
        <v>119</v>
      </c>
      <c r="J163" s="19" t="s">
        <v>329</v>
      </c>
      <c r="K163" s="19" t="s">
        <v>27</v>
      </c>
      <c r="L163" s="45" t="s">
        <v>340</v>
      </c>
      <c r="M163" s="19" t="s">
        <v>341</v>
      </c>
      <c r="N163" s="19" t="s">
        <v>329</v>
      </c>
      <c r="O163" s="19">
        <v>0</v>
      </c>
      <c r="P163" s="19">
        <f t="shared" si="7"/>
        <v>-119</v>
      </c>
      <c r="Q163" s="19"/>
    </row>
    <row r="164" ht="51" customHeight="1" spans="1:17">
      <c r="A164" s="19">
        <f>COUNT($A$1:A163)+1</f>
        <v>160</v>
      </c>
      <c r="B164" s="19" t="s">
        <v>50</v>
      </c>
      <c r="C164" s="20" t="s">
        <v>91</v>
      </c>
      <c r="D164" s="20" t="s">
        <v>342</v>
      </c>
      <c r="E164" s="20" t="s">
        <v>343</v>
      </c>
      <c r="F164" s="20" t="s">
        <v>24</v>
      </c>
      <c r="G164" s="20" t="s">
        <v>35</v>
      </c>
      <c r="H164" s="22" t="s">
        <v>36</v>
      </c>
      <c r="I164" s="20">
        <v>240</v>
      </c>
      <c r="J164" s="19" t="s">
        <v>329</v>
      </c>
      <c r="K164" s="19" t="s">
        <v>27</v>
      </c>
      <c r="L164" s="45" t="s">
        <v>340</v>
      </c>
      <c r="M164" s="19" t="s">
        <v>341</v>
      </c>
      <c r="N164" s="19" t="s">
        <v>329</v>
      </c>
      <c r="O164" s="19">
        <v>0</v>
      </c>
      <c r="P164" s="19">
        <f t="shared" si="7"/>
        <v>-240</v>
      </c>
      <c r="Q164" s="19"/>
    </row>
    <row r="165" ht="51" customHeight="1" spans="1:17">
      <c r="A165" s="19">
        <f>COUNT($A$1:A164)+1</f>
        <v>161</v>
      </c>
      <c r="B165" s="19" t="s">
        <v>50</v>
      </c>
      <c r="C165" s="20" t="s">
        <v>91</v>
      </c>
      <c r="D165" s="20" t="s">
        <v>344</v>
      </c>
      <c r="E165" s="20" t="s">
        <v>344</v>
      </c>
      <c r="F165" s="20" t="s">
        <v>24</v>
      </c>
      <c r="G165" s="20" t="s">
        <v>25</v>
      </c>
      <c r="H165" s="22" t="s">
        <v>36</v>
      </c>
      <c r="I165" s="20">
        <v>119</v>
      </c>
      <c r="J165" s="19" t="s">
        <v>329</v>
      </c>
      <c r="K165" s="19" t="s">
        <v>27</v>
      </c>
      <c r="L165" s="45" t="s">
        <v>340</v>
      </c>
      <c r="M165" s="19" t="s">
        <v>341</v>
      </c>
      <c r="N165" s="19" t="s">
        <v>329</v>
      </c>
      <c r="O165" s="19">
        <v>0</v>
      </c>
      <c r="P165" s="19">
        <f t="shared" si="7"/>
        <v>-119</v>
      </c>
      <c r="Q165" s="19"/>
    </row>
    <row r="166" ht="51" customHeight="1" spans="1:17">
      <c r="A166" s="19">
        <f>COUNT($A$1:A165)+1</f>
        <v>162</v>
      </c>
      <c r="B166" s="19" t="s">
        <v>50</v>
      </c>
      <c r="C166" s="20" t="s">
        <v>91</v>
      </c>
      <c r="D166" s="20" t="s">
        <v>344</v>
      </c>
      <c r="E166" s="20" t="s">
        <v>344</v>
      </c>
      <c r="F166" s="20" t="s">
        <v>24</v>
      </c>
      <c r="G166" s="20" t="s">
        <v>35</v>
      </c>
      <c r="H166" s="22" t="s">
        <v>36</v>
      </c>
      <c r="I166" s="20">
        <v>240</v>
      </c>
      <c r="J166" s="19" t="s">
        <v>329</v>
      </c>
      <c r="K166" s="19" t="s">
        <v>27</v>
      </c>
      <c r="L166" s="45" t="s">
        <v>340</v>
      </c>
      <c r="M166" s="19" t="s">
        <v>341</v>
      </c>
      <c r="N166" s="19" t="s">
        <v>329</v>
      </c>
      <c r="O166" s="19">
        <v>0</v>
      </c>
      <c r="P166" s="19">
        <f t="shared" si="7"/>
        <v>-240</v>
      </c>
      <c r="Q166" s="19"/>
    </row>
    <row r="167" ht="36" customHeight="1" spans="1:17">
      <c r="A167" s="13">
        <f>COUNT($A$1:A166)+1</f>
        <v>163</v>
      </c>
      <c r="B167" s="13" t="s">
        <v>50</v>
      </c>
      <c r="C167" s="13" t="s">
        <v>100</v>
      </c>
      <c r="D167" s="13" t="s">
        <v>110</v>
      </c>
      <c r="E167" s="16" t="s">
        <v>345</v>
      </c>
      <c r="F167" s="16" t="s">
        <v>346</v>
      </c>
      <c r="G167" s="17" t="s">
        <v>347</v>
      </c>
      <c r="H167" s="18">
        <v>2017</v>
      </c>
      <c r="I167" s="18">
        <v>84</v>
      </c>
      <c r="J167" s="19" t="s">
        <v>329</v>
      </c>
      <c r="K167" s="17" t="s">
        <v>37</v>
      </c>
      <c r="L167" s="44" t="s">
        <v>336</v>
      </c>
      <c r="M167" s="17" t="s">
        <v>29</v>
      </c>
      <c r="N167" s="19" t="s">
        <v>329</v>
      </c>
      <c r="O167" s="19">
        <v>0</v>
      </c>
      <c r="P167" s="19">
        <f t="shared" si="7"/>
        <v>-84</v>
      </c>
      <c r="Q167" s="19"/>
    </row>
    <row r="168" ht="60" customHeight="1" spans="1:17">
      <c r="A168" s="19">
        <f>COUNT($A$1:A167)+1</f>
        <v>164</v>
      </c>
      <c r="B168" s="19" t="s">
        <v>50</v>
      </c>
      <c r="C168" s="20" t="s">
        <v>100</v>
      </c>
      <c r="D168" s="20" t="s">
        <v>116</v>
      </c>
      <c r="E168" s="20" t="s">
        <v>348</v>
      </c>
      <c r="F168" s="20" t="s">
        <v>24</v>
      </c>
      <c r="G168" s="20" t="s">
        <v>35</v>
      </c>
      <c r="H168" s="22" t="s">
        <v>36</v>
      </c>
      <c r="I168" s="20">
        <v>240</v>
      </c>
      <c r="J168" s="19" t="s">
        <v>329</v>
      </c>
      <c r="K168" s="19" t="s">
        <v>27</v>
      </c>
      <c r="L168" s="45" t="s">
        <v>349</v>
      </c>
      <c r="M168" s="19" t="s">
        <v>341</v>
      </c>
      <c r="N168" s="19" t="s">
        <v>329</v>
      </c>
      <c r="O168" s="19">
        <v>0</v>
      </c>
      <c r="P168" s="19">
        <f t="shared" si="7"/>
        <v>-240</v>
      </c>
      <c r="Q168" s="19" t="s">
        <v>43</v>
      </c>
    </row>
    <row r="169" ht="36" customHeight="1" spans="1:17">
      <c r="A169" s="19">
        <f>COUNT($A$1:A168)+1</f>
        <v>165</v>
      </c>
      <c r="B169" s="19" t="s">
        <v>50</v>
      </c>
      <c r="C169" s="20" t="s">
        <v>127</v>
      </c>
      <c r="D169" s="19" t="s">
        <v>52</v>
      </c>
      <c r="E169" s="19" t="s">
        <v>350</v>
      </c>
      <c r="F169" s="19" t="s">
        <v>24</v>
      </c>
      <c r="G169" s="19" t="s">
        <v>25</v>
      </c>
      <c r="H169" s="22" t="s">
        <v>36</v>
      </c>
      <c r="I169" s="19">
        <v>119</v>
      </c>
      <c r="J169" s="19" t="s">
        <v>329</v>
      </c>
      <c r="K169" s="19" t="s">
        <v>27</v>
      </c>
      <c r="L169" s="44" t="s">
        <v>351</v>
      </c>
      <c r="M169" s="17" t="s">
        <v>29</v>
      </c>
      <c r="N169" s="19" t="s">
        <v>329</v>
      </c>
      <c r="O169" s="19">
        <v>0</v>
      </c>
      <c r="P169" s="19">
        <f t="shared" si="7"/>
        <v>-119</v>
      </c>
      <c r="Q169" s="19"/>
    </row>
    <row r="170" ht="55" customHeight="1" spans="1:17">
      <c r="A170" s="19">
        <f>COUNT($A$1:A169)+1</f>
        <v>166</v>
      </c>
      <c r="B170" s="19" t="s">
        <v>50</v>
      </c>
      <c r="C170" s="20" t="s">
        <v>130</v>
      </c>
      <c r="D170" s="20" t="s">
        <v>80</v>
      </c>
      <c r="E170" s="20" t="s">
        <v>352</v>
      </c>
      <c r="F170" s="20" t="s">
        <v>24</v>
      </c>
      <c r="G170" s="20" t="s">
        <v>35</v>
      </c>
      <c r="H170" s="22" t="s">
        <v>36</v>
      </c>
      <c r="I170" s="20">
        <v>240</v>
      </c>
      <c r="J170" s="19" t="s">
        <v>329</v>
      </c>
      <c r="K170" s="19" t="s">
        <v>27</v>
      </c>
      <c r="L170" s="45" t="s">
        <v>353</v>
      </c>
      <c r="M170" s="19" t="s">
        <v>341</v>
      </c>
      <c r="N170" s="19" t="s">
        <v>329</v>
      </c>
      <c r="O170" s="19">
        <v>96</v>
      </c>
      <c r="P170" s="19">
        <f t="shared" si="7"/>
        <v>-144</v>
      </c>
      <c r="Q170" s="19" t="s">
        <v>43</v>
      </c>
    </row>
    <row r="171" ht="36" customHeight="1" spans="1:17">
      <c r="A171" s="19">
        <f>COUNT($A$1:A170)+1</f>
        <v>167</v>
      </c>
      <c r="B171" s="19" t="s">
        <v>50</v>
      </c>
      <c r="C171" s="20" t="s">
        <v>130</v>
      </c>
      <c r="D171" s="20" t="s">
        <v>106</v>
      </c>
      <c r="E171" s="20" t="s">
        <v>354</v>
      </c>
      <c r="F171" s="20" t="s">
        <v>355</v>
      </c>
      <c r="G171" s="20" t="s">
        <v>35</v>
      </c>
      <c r="H171" s="22" t="s">
        <v>36</v>
      </c>
      <c r="I171" s="20">
        <v>240</v>
      </c>
      <c r="J171" s="19" t="s">
        <v>329</v>
      </c>
      <c r="K171" s="19" t="s">
        <v>37</v>
      </c>
      <c r="L171" s="45" t="s">
        <v>333</v>
      </c>
      <c r="M171" s="17" t="s">
        <v>29</v>
      </c>
      <c r="N171" s="19" t="s">
        <v>329</v>
      </c>
      <c r="O171" s="19">
        <v>0</v>
      </c>
      <c r="P171" s="19">
        <f t="shared" si="7"/>
        <v>-240</v>
      </c>
      <c r="Q171" s="19"/>
    </row>
    <row r="172" ht="56" customHeight="1" spans="1:17">
      <c r="A172" s="20">
        <f>COUNT($A$1:A171)+1</f>
        <v>168</v>
      </c>
      <c r="B172" s="20" t="s">
        <v>50</v>
      </c>
      <c r="C172" s="20" t="s">
        <v>141</v>
      </c>
      <c r="D172" s="20" t="s">
        <v>125</v>
      </c>
      <c r="E172" s="20" t="s">
        <v>356</v>
      </c>
      <c r="F172" s="20" t="s">
        <v>24</v>
      </c>
      <c r="G172" s="20" t="s">
        <v>35</v>
      </c>
      <c r="H172" s="22" t="s">
        <v>47</v>
      </c>
      <c r="I172" s="20">
        <v>207</v>
      </c>
      <c r="J172" s="19" t="s">
        <v>329</v>
      </c>
      <c r="K172" s="20" t="s">
        <v>37</v>
      </c>
      <c r="L172" s="47" t="s">
        <v>357</v>
      </c>
      <c r="M172" s="19" t="s">
        <v>39</v>
      </c>
      <c r="N172" s="19" t="s">
        <v>329</v>
      </c>
      <c r="O172" s="19">
        <f>I172</f>
        <v>207</v>
      </c>
      <c r="P172" s="19">
        <f t="shared" si="7"/>
        <v>0</v>
      </c>
      <c r="Q172" s="19" t="s">
        <v>43</v>
      </c>
    </row>
    <row r="173" ht="56" customHeight="1" spans="1:17">
      <c r="A173" s="20">
        <f>COUNT($A$1:A172)+1</f>
        <v>169</v>
      </c>
      <c r="B173" s="20" t="s">
        <v>50</v>
      </c>
      <c r="C173" s="20" t="s">
        <v>141</v>
      </c>
      <c r="D173" s="20" t="s">
        <v>125</v>
      </c>
      <c r="E173" s="20" t="s">
        <v>356</v>
      </c>
      <c r="F173" s="20" t="s">
        <v>24</v>
      </c>
      <c r="G173" s="20" t="s">
        <v>25</v>
      </c>
      <c r="H173" s="22" t="s">
        <v>47</v>
      </c>
      <c r="I173" s="20">
        <v>108</v>
      </c>
      <c r="J173" s="19" t="s">
        <v>329</v>
      </c>
      <c r="K173" s="20" t="s">
        <v>37</v>
      </c>
      <c r="L173" s="47" t="s">
        <v>357</v>
      </c>
      <c r="M173" s="19" t="s">
        <v>39</v>
      </c>
      <c r="N173" s="19" t="s">
        <v>329</v>
      </c>
      <c r="O173" s="19">
        <f>I173</f>
        <v>108</v>
      </c>
      <c r="P173" s="19">
        <f t="shared" si="7"/>
        <v>0</v>
      </c>
      <c r="Q173" s="19" t="s">
        <v>43</v>
      </c>
    </row>
    <row r="174" ht="36" customHeight="1" spans="1:17">
      <c r="A174" s="13">
        <f>COUNT($A$1:A173)+1</f>
        <v>170</v>
      </c>
      <c r="B174" s="13" t="s">
        <v>50</v>
      </c>
      <c r="C174" s="13" t="s">
        <v>143</v>
      </c>
      <c r="D174" s="34" t="s">
        <v>52</v>
      </c>
      <c r="E174" s="54" t="s">
        <v>358</v>
      </c>
      <c r="F174" s="54" t="s">
        <v>24</v>
      </c>
      <c r="G174" s="17" t="s">
        <v>73</v>
      </c>
      <c r="H174" s="18">
        <v>2017</v>
      </c>
      <c r="I174" s="18">
        <v>119</v>
      </c>
      <c r="J174" s="19" t="s">
        <v>329</v>
      </c>
      <c r="K174" s="17" t="s">
        <v>37</v>
      </c>
      <c r="L174" s="45" t="s">
        <v>336</v>
      </c>
      <c r="M174" s="17" t="s">
        <v>29</v>
      </c>
      <c r="N174" s="19" t="s">
        <v>329</v>
      </c>
      <c r="O174" s="17" t="s">
        <v>337</v>
      </c>
      <c r="P174" s="19">
        <f t="shared" si="7"/>
        <v>-119</v>
      </c>
      <c r="Q174" s="19"/>
    </row>
    <row r="175" ht="62" customHeight="1" spans="1:17">
      <c r="A175" s="25">
        <f>COUNT($A$1:A174)+1</f>
        <v>171</v>
      </c>
      <c r="B175" s="26" t="s">
        <v>50</v>
      </c>
      <c r="C175" s="28" t="s">
        <v>143</v>
      </c>
      <c r="D175" s="28" t="s">
        <v>77</v>
      </c>
      <c r="E175" s="28" t="s">
        <v>359</v>
      </c>
      <c r="F175" s="28" t="s">
        <v>24</v>
      </c>
      <c r="G175" s="22" t="s">
        <v>25</v>
      </c>
      <c r="H175" s="22" t="s">
        <v>68</v>
      </c>
      <c r="I175" s="50">
        <v>187</v>
      </c>
      <c r="J175" s="19" t="s">
        <v>329</v>
      </c>
      <c r="K175" s="22" t="s">
        <v>27</v>
      </c>
      <c r="L175" s="45" t="s">
        <v>349</v>
      </c>
      <c r="M175" s="19" t="s">
        <v>341</v>
      </c>
      <c r="N175" s="19" t="s">
        <v>329</v>
      </c>
      <c r="O175" s="19">
        <v>0</v>
      </c>
      <c r="P175" s="19">
        <f t="shared" si="7"/>
        <v>-187</v>
      </c>
      <c r="Q175" s="19" t="s">
        <v>43</v>
      </c>
    </row>
    <row r="176" ht="46" customHeight="1" spans="1:17">
      <c r="A176" s="25">
        <f>COUNT($A$1:A175)+1</f>
        <v>172</v>
      </c>
      <c r="B176" s="26" t="s">
        <v>50</v>
      </c>
      <c r="C176" s="28" t="s">
        <v>143</v>
      </c>
      <c r="D176" s="28" t="s">
        <v>77</v>
      </c>
      <c r="E176" s="28" t="s">
        <v>359</v>
      </c>
      <c r="F176" s="28" t="s">
        <v>24</v>
      </c>
      <c r="G176" s="36" t="s">
        <v>35</v>
      </c>
      <c r="H176" s="22" t="s">
        <v>68</v>
      </c>
      <c r="I176" s="63">
        <v>390</v>
      </c>
      <c r="J176" s="19" t="s">
        <v>329</v>
      </c>
      <c r="K176" s="36" t="s">
        <v>27</v>
      </c>
      <c r="L176" s="45" t="s">
        <v>349</v>
      </c>
      <c r="M176" s="19" t="s">
        <v>341</v>
      </c>
      <c r="N176" s="19" t="s">
        <v>329</v>
      </c>
      <c r="O176" s="19">
        <v>0</v>
      </c>
      <c r="P176" s="19">
        <f t="shared" si="7"/>
        <v>-390</v>
      </c>
      <c r="Q176" s="19" t="s">
        <v>43</v>
      </c>
    </row>
    <row r="177" ht="36" customHeight="1" spans="1:17">
      <c r="A177" s="19">
        <f>COUNT($A$1:A176)+1</f>
        <v>173</v>
      </c>
      <c r="B177" s="19" t="s">
        <v>50</v>
      </c>
      <c r="C177" s="20" t="s">
        <v>143</v>
      </c>
      <c r="D177" s="20" t="s">
        <v>360</v>
      </c>
      <c r="E177" s="20" t="s">
        <v>361</v>
      </c>
      <c r="F177" s="20" t="s">
        <v>24</v>
      </c>
      <c r="G177" s="20" t="s">
        <v>73</v>
      </c>
      <c r="H177" s="22" t="s">
        <v>36</v>
      </c>
      <c r="I177" s="20">
        <v>81</v>
      </c>
      <c r="J177" s="19" t="s">
        <v>329</v>
      </c>
      <c r="K177" s="19" t="s">
        <v>37</v>
      </c>
      <c r="L177" s="45" t="s">
        <v>336</v>
      </c>
      <c r="M177" s="17" t="s">
        <v>29</v>
      </c>
      <c r="N177" s="19" t="s">
        <v>329</v>
      </c>
      <c r="O177" s="17" t="s">
        <v>337</v>
      </c>
      <c r="P177" s="19">
        <f t="shared" si="7"/>
        <v>-81</v>
      </c>
      <c r="Q177" s="19"/>
    </row>
    <row r="178" ht="36" customHeight="1" spans="1:17">
      <c r="A178" s="19">
        <f>COUNT($A$1:A177)+1</f>
        <v>174</v>
      </c>
      <c r="B178" s="19" t="s">
        <v>50</v>
      </c>
      <c r="C178" s="20" t="s">
        <v>143</v>
      </c>
      <c r="D178" s="20" t="s">
        <v>360</v>
      </c>
      <c r="E178" s="20" t="s">
        <v>362</v>
      </c>
      <c r="F178" s="20" t="s">
        <v>24</v>
      </c>
      <c r="G178" s="20" t="s">
        <v>73</v>
      </c>
      <c r="H178" s="22" t="s">
        <v>36</v>
      </c>
      <c r="I178" s="20">
        <v>81</v>
      </c>
      <c r="J178" s="19" t="s">
        <v>329</v>
      </c>
      <c r="K178" s="19" t="s">
        <v>37</v>
      </c>
      <c r="L178" s="45" t="s">
        <v>336</v>
      </c>
      <c r="M178" s="17" t="s">
        <v>29</v>
      </c>
      <c r="N178" s="19" t="s">
        <v>329</v>
      </c>
      <c r="O178" s="17" t="s">
        <v>337</v>
      </c>
      <c r="P178" s="19">
        <f t="shared" si="7"/>
        <v>-81</v>
      </c>
      <c r="Q178" s="19"/>
    </row>
    <row r="179" ht="52" customHeight="1" spans="1:17">
      <c r="A179" s="20">
        <f>COUNT($A$1:A178)+1</f>
        <v>175</v>
      </c>
      <c r="B179" s="20" t="s">
        <v>50</v>
      </c>
      <c r="C179" s="20" t="s">
        <v>143</v>
      </c>
      <c r="D179" s="20" t="s">
        <v>363</v>
      </c>
      <c r="E179" s="20" t="s">
        <v>364</v>
      </c>
      <c r="F179" s="20" t="s">
        <v>24</v>
      </c>
      <c r="G179" s="20" t="s">
        <v>25</v>
      </c>
      <c r="H179" s="22" t="s">
        <v>47</v>
      </c>
      <c r="I179" s="20">
        <v>108</v>
      </c>
      <c r="J179" s="19" t="s">
        <v>329</v>
      </c>
      <c r="K179" s="20" t="s">
        <v>37</v>
      </c>
      <c r="L179" s="47" t="s">
        <v>357</v>
      </c>
      <c r="M179" s="19" t="s">
        <v>39</v>
      </c>
      <c r="N179" s="19" t="s">
        <v>329</v>
      </c>
      <c r="O179" s="19">
        <f>I179</f>
        <v>108</v>
      </c>
      <c r="P179" s="19">
        <f t="shared" si="7"/>
        <v>0</v>
      </c>
      <c r="Q179" s="19" t="s">
        <v>43</v>
      </c>
    </row>
    <row r="180" ht="52" customHeight="1" spans="1:17">
      <c r="A180" s="19">
        <f>COUNT($A$1:A179)+1</f>
        <v>176</v>
      </c>
      <c r="B180" s="19" t="s">
        <v>160</v>
      </c>
      <c r="C180" s="20" t="s">
        <v>161</v>
      </c>
      <c r="D180" s="20" t="s">
        <v>162</v>
      </c>
      <c r="E180" s="21" t="s">
        <v>163</v>
      </c>
      <c r="F180" s="21" t="s">
        <v>24</v>
      </c>
      <c r="G180" s="20" t="s">
        <v>35</v>
      </c>
      <c r="H180" s="22" t="s">
        <v>36</v>
      </c>
      <c r="I180" s="20">
        <v>220</v>
      </c>
      <c r="J180" s="19" t="s">
        <v>329</v>
      </c>
      <c r="K180" s="19" t="s">
        <v>27</v>
      </c>
      <c r="L180" s="45" t="s">
        <v>365</v>
      </c>
      <c r="M180" s="19" t="s">
        <v>341</v>
      </c>
      <c r="N180" s="19" t="s">
        <v>329</v>
      </c>
      <c r="O180" s="19">
        <v>220</v>
      </c>
      <c r="P180" s="19">
        <f t="shared" si="7"/>
        <v>0</v>
      </c>
      <c r="Q180" s="19" t="s">
        <v>43</v>
      </c>
    </row>
    <row r="181" ht="52" customHeight="1" spans="1:17">
      <c r="A181" s="19">
        <f>COUNT($A$1:A180)+1</f>
        <v>177</v>
      </c>
      <c r="B181" s="19" t="s">
        <v>160</v>
      </c>
      <c r="C181" s="20" t="s">
        <v>161</v>
      </c>
      <c r="D181" s="20" t="s">
        <v>162</v>
      </c>
      <c r="E181" s="21" t="s">
        <v>366</v>
      </c>
      <c r="F181" s="21" t="s">
        <v>24</v>
      </c>
      <c r="G181" s="20" t="s">
        <v>25</v>
      </c>
      <c r="H181" s="22" t="s">
        <v>36</v>
      </c>
      <c r="I181" s="20">
        <v>119</v>
      </c>
      <c r="J181" s="19" t="s">
        <v>329</v>
      </c>
      <c r="K181" s="19" t="s">
        <v>27</v>
      </c>
      <c r="L181" s="44" t="s">
        <v>351</v>
      </c>
      <c r="M181" s="17" t="s">
        <v>29</v>
      </c>
      <c r="N181" s="19" t="s">
        <v>329</v>
      </c>
      <c r="O181" s="19">
        <v>0</v>
      </c>
      <c r="P181" s="19">
        <f t="shared" si="7"/>
        <v>-119</v>
      </c>
      <c r="Q181" s="19"/>
    </row>
    <row r="182" ht="52" customHeight="1" spans="1:17">
      <c r="A182" s="19">
        <f>COUNT($A$1:A181)+1</f>
        <v>178</v>
      </c>
      <c r="B182" s="19" t="s">
        <v>160</v>
      </c>
      <c r="C182" s="20" t="s">
        <v>161</v>
      </c>
      <c r="D182" s="20" t="s">
        <v>162</v>
      </c>
      <c r="E182" s="21" t="s">
        <v>366</v>
      </c>
      <c r="F182" s="21" t="s">
        <v>24</v>
      </c>
      <c r="G182" s="20" t="s">
        <v>35</v>
      </c>
      <c r="H182" s="22" t="s">
        <v>36</v>
      </c>
      <c r="I182" s="20">
        <v>220</v>
      </c>
      <c r="J182" s="19" t="s">
        <v>329</v>
      </c>
      <c r="K182" s="19" t="s">
        <v>27</v>
      </c>
      <c r="L182" s="44" t="s">
        <v>351</v>
      </c>
      <c r="M182" s="17" t="s">
        <v>29</v>
      </c>
      <c r="N182" s="19" t="s">
        <v>329</v>
      </c>
      <c r="O182" s="19">
        <v>0</v>
      </c>
      <c r="P182" s="19">
        <f t="shared" si="7"/>
        <v>-220</v>
      </c>
      <c r="Q182" s="19"/>
    </row>
    <row r="183" ht="52" customHeight="1" spans="1:17">
      <c r="A183" s="19">
        <f>COUNT($A$1:A182)+1</f>
        <v>179</v>
      </c>
      <c r="B183" s="19" t="s">
        <v>20</v>
      </c>
      <c r="C183" s="20" t="s">
        <v>169</v>
      </c>
      <c r="D183" s="20" t="s">
        <v>367</v>
      </c>
      <c r="E183" s="21" t="s">
        <v>368</v>
      </c>
      <c r="F183" s="21" t="s">
        <v>369</v>
      </c>
      <c r="G183" s="20" t="s">
        <v>35</v>
      </c>
      <c r="H183" s="22" t="s">
        <v>36</v>
      </c>
      <c r="I183" s="20">
        <v>240</v>
      </c>
      <c r="J183" s="19" t="s">
        <v>329</v>
      </c>
      <c r="K183" s="19" t="s">
        <v>27</v>
      </c>
      <c r="L183" s="45" t="s">
        <v>370</v>
      </c>
      <c r="M183" s="17" t="s">
        <v>29</v>
      </c>
      <c r="N183" s="19" t="s">
        <v>329</v>
      </c>
      <c r="O183" s="19">
        <v>0</v>
      </c>
      <c r="P183" s="19">
        <f t="shared" si="7"/>
        <v>-240</v>
      </c>
      <c r="Q183" s="19"/>
    </row>
    <row r="184" ht="52" customHeight="1" spans="1:17">
      <c r="A184" s="13">
        <f>COUNT($A$1:A183)+1</f>
        <v>180</v>
      </c>
      <c r="B184" s="13" t="s">
        <v>20</v>
      </c>
      <c r="C184" s="13" t="s">
        <v>172</v>
      </c>
      <c r="D184" s="13" t="s">
        <v>173</v>
      </c>
      <c r="E184" s="16" t="s">
        <v>371</v>
      </c>
      <c r="F184" s="16" t="s">
        <v>200</v>
      </c>
      <c r="G184" s="17" t="s">
        <v>372</v>
      </c>
      <c r="H184" s="18">
        <v>2017</v>
      </c>
      <c r="I184" s="18">
        <v>51</v>
      </c>
      <c r="J184" s="19" t="s">
        <v>329</v>
      </c>
      <c r="K184" s="17" t="s">
        <v>37</v>
      </c>
      <c r="L184" s="44" t="s">
        <v>336</v>
      </c>
      <c r="M184" s="17" t="s">
        <v>29</v>
      </c>
      <c r="N184" s="19" t="s">
        <v>329</v>
      </c>
      <c r="O184" s="19">
        <v>0</v>
      </c>
      <c r="P184" s="19">
        <f t="shared" si="7"/>
        <v>-51</v>
      </c>
      <c r="Q184" s="19"/>
    </row>
    <row r="185" ht="52" customHeight="1" spans="1:17">
      <c r="A185" s="13">
        <f>COUNT($A$1:A184)+1</f>
        <v>181</v>
      </c>
      <c r="B185" s="13" t="s">
        <v>20</v>
      </c>
      <c r="C185" s="13" t="s">
        <v>172</v>
      </c>
      <c r="D185" s="13" t="s">
        <v>373</v>
      </c>
      <c r="E185" s="16" t="s">
        <v>374</v>
      </c>
      <c r="F185" s="16" t="s">
        <v>24</v>
      </c>
      <c r="G185" s="17" t="s">
        <v>372</v>
      </c>
      <c r="H185" s="18">
        <v>2017</v>
      </c>
      <c r="I185" s="18">
        <v>51</v>
      </c>
      <c r="J185" s="19" t="s">
        <v>329</v>
      </c>
      <c r="K185" s="17" t="s">
        <v>37</v>
      </c>
      <c r="L185" s="45" t="s">
        <v>336</v>
      </c>
      <c r="M185" s="17" t="s">
        <v>29</v>
      </c>
      <c r="N185" s="19" t="s">
        <v>329</v>
      </c>
      <c r="O185" s="17" t="s">
        <v>337</v>
      </c>
      <c r="P185" s="19">
        <f t="shared" si="7"/>
        <v>-51</v>
      </c>
      <c r="Q185" s="19"/>
    </row>
    <row r="186" ht="52" customHeight="1" spans="1:17">
      <c r="A186" s="13">
        <f>COUNT($A$1:A185)+1</f>
        <v>182</v>
      </c>
      <c r="B186" s="13" t="s">
        <v>20</v>
      </c>
      <c r="C186" s="13" t="s">
        <v>21</v>
      </c>
      <c r="D186" s="13" t="s">
        <v>22</v>
      </c>
      <c r="E186" s="16" t="s">
        <v>23</v>
      </c>
      <c r="F186" s="16" t="s">
        <v>24</v>
      </c>
      <c r="G186" s="17" t="s">
        <v>35</v>
      </c>
      <c r="H186" s="18">
        <v>2017</v>
      </c>
      <c r="I186" s="18">
        <v>286</v>
      </c>
      <c r="J186" s="19" t="s">
        <v>329</v>
      </c>
      <c r="K186" s="17" t="s">
        <v>27</v>
      </c>
      <c r="L186" s="45" t="s">
        <v>370</v>
      </c>
      <c r="M186" s="17" t="s">
        <v>29</v>
      </c>
      <c r="N186" s="19" t="s">
        <v>329</v>
      </c>
      <c r="O186" s="17" t="s">
        <v>337</v>
      </c>
      <c r="P186" s="19">
        <f t="shared" si="7"/>
        <v>-286</v>
      </c>
      <c r="Q186" s="19"/>
    </row>
    <row r="187" ht="52" customHeight="1" spans="1:17">
      <c r="A187" s="13">
        <f>COUNT($A$1:A186)+1</f>
        <v>183</v>
      </c>
      <c r="B187" s="13" t="s">
        <v>20</v>
      </c>
      <c r="C187" s="13" t="s">
        <v>241</v>
      </c>
      <c r="D187" s="13" t="s">
        <v>110</v>
      </c>
      <c r="E187" s="16" t="s">
        <v>242</v>
      </c>
      <c r="F187" s="16" t="s">
        <v>24</v>
      </c>
      <c r="G187" s="17" t="s">
        <v>347</v>
      </c>
      <c r="H187" s="18">
        <v>2017</v>
      </c>
      <c r="I187" s="18">
        <v>95</v>
      </c>
      <c r="J187" s="19" t="s">
        <v>329</v>
      </c>
      <c r="K187" s="17" t="s">
        <v>37</v>
      </c>
      <c r="L187" s="45" t="s">
        <v>336</v>
      </c>
      <c r="M187" s="17" t="s">
        <v>29</v>
      </c>
      <c r="N187" s="19" t="s">
        <v>329</v>
      </c>
      <c r="O187" s="17" t="s">
        <v>337</v>
      </c>
      <c r="P187" s="19">
        <f t="shared" si="7"/>
        <v>-95</v>
      </c>
      <c r="Q187" s="19"/>
    </row>
    <row r="188" ht="52" customHeight="1" spans="1:17">
      <c r="A188" s="20">
        <f>COUNT($A$1:A187)+1</f>
        <v>184</v>
      </c>
      <c r="B188" s="20" t="s">
        <v>260</v>
      </c>
      <c r="C188" s="20" t="s">
        <v>375</v>
      </c>
      <c r="D188" s="20" t="s">
        <v>290</v>
      </c>
      <c r="E188" s="21" t="s">
        <v>376</v>
      </c>
      <c r="F188" s="21" t="s">
        <v>24</v>
      </c>
      <c r="G188" s="20" t="s">
        <v>25</v>
      </c>
      <c r="H188" s="22" t="s">
        <v>36</v>
      </c>
      <c r="I188" s="20">
        <v>109</v>
      </c>
      <c r="J188" s="19" t="s">
        <v>329</v>
      </c>
      <c r="K188" s="19" t="s">
        <v>27</v>
      </c>
      <c r="L188" s="45" t="s">
        <v>349</v>
      </c>
      <c r="M188" s="19" t="s">
        <v>341</v>
      </c>
      <c r="N188" s="19" t="s">
        <v>329</v>
      </c>
      <c r="O188" s="19">
        <v>0</v>
      </c>
      <c r="P188" s="19">
        <f t="shared" si="7"/>
        <v>-109</v>
      </c>
      <c r="Q188" s="19" t="s">
        <v>43</v>
      </c>
    </row>
    <row r="189" ht="52" customHeight="1" spans="1:17">
      <c r="A189" s="20">
        <f>COUNT($A$1:A188)+1</f>
        <v>185</v>
      </c>
      <c r="B189" s="20" t="s">
        <v>260</v>
      </c>
      <c r="C189" s="20" t="s">
        <v>375</v>
      </c>
      <c r="D189" s="20" t="s">
        <v>290</v>
      </c>
      <c r="E189" s="21" t="s">
        <v>376</v>
      </c>
      <c r="F189" s="21" t="s">
        <v>24</v>
      </c>
      <c r="G189" s="20" t="s">
        <v>35</v>
      </c>
      <c r="H189" s="22" t="s">
        <v>36</v>
      </c>
      <c r="I189" s="20">
        <v>220</v>
      </c>
      <c r="J189" s="19" t="s">
        <v>329</v>
      </c>
      <c r="K189" s="19" t="s">
        <v>27</v>
      </c>
      <c r="L189" s="45" t="s">
        <v>377</v>
      </c>
      <c r="M189" s="19" t="s">
        <v>341</v>
      </c>
      <c r="N189" s="19" t="s">
        <v>329</v>
      </c>
      <c r="O189" s="19">
        <v>180</v>
      </c>
      <c r="P189" s="19">
        <f t="shared" si="7"/>
        <v>-40</v>
      </c>
      <c r="Q189" s="19" t="s">
        <v>43</v>
      </c>
    </row>
    <row r="190" ht="52" customHeight="1" spans="1:17">
      <c r="A190" s="20">
        <f>COUNT($A$1:A189)+1</f>
        <v>186</v>
      </c>
      <c r="B190" s="20" t="s">
        <v>260</v>
      </c>
      <c r="C190" s="20" t="s">
        <v>261</v>
      </c>
      <c r="D190" s="21" t="s">
        <v>106</v>
      </c>
      <c r="E190" s="21" t="s">
        <v>378</v>
      </c>
      <c r="F190" s="21" t="s">
        <v>379</v>
      </c>
      <c r="G190" s="20" t="s">
        <v>35</v>
      </c>
      <c r="H190" s="22" t="s">
        <v>36</v>
      </c>
      <c r="I190" s="20">
        <v>240</v>
      </c>
      <c r="J190" s="19" t="s">
        <v>329</v>
      </c>
      <c r="K190" s="19" t="s">
        <v>37</v>
      </c>
      <c r="L190" s="45" t="s">
        <v>333</v>
      </c>
      <c r="M190" s="17" t="s">
        <v>29</v>
      </c>
      <c r="N190" s="19" t="s">
        <v>329</v>
      </c>
      <c r="O190" s="19">
        <v>0</v>
      </c>
      <c r="P190" s="19">
        <f t="shared" si="7"/>
        <v>-240</v>
      </c>
      <c r="Q190" s="19"/>
    </row>
    <row r="191" ht="52" customHeight="1" spans="1:17">
      <c r="A191" s="50">
        <f>COUNT($A$1:A190)+1</f>
        <v>187</v>
      </c>
      <c r="B191" s="21" t="s">
        <v>260</v>
      </c>
      <c r="C191" s="21" t="s">
        <v>267</v>
      </c>
      <c r="D191" s="21" t="s">
        <v>192</v>
      </c>
      <c r="E191" s="21" t="s">
        <v>270</v>
      </c>
      <c r="F191" s="21" t="s">
        <v>24</v>
      </c>
      <c r="G191" s="22" t="s">
        <v>25</v>
      </c>
      <c r="H191" s="22" t="s">
        <v>68</v>
      </c>
      <c r="I191" s="50">
        <v>187</v>
      </c>
      <c r="J191" s="19" t="s">
        <v>329</v>
      </c>
      <c r="K191" s="22" t="s">
        <v>27</v>
      </c>
      <c r="L191" s="45" t="s">
        <v>349</v>
      </c>
      <c r="M191" s="19" t="s">
        <v>341</v>
      </c>
      <c r="N191" s="19" t="s">
        <v>329</v>
      </c>
      <c r="O191" s="19">
        <v>0</v>
      </c>
      <c r="P191" s="19">
        <f t="shared" si="7"/>
        <v>-187</v>
      </c>
      <c r="Q191" s="19" t="s">
        <v>43</v>
      </c>
    </row>
    <row r="192" ht="52" customHeight="1" spans="1:17">
      <c r="A192" s="59">
        <f>COUNT($A$1:A191)+1</f>
        <v>188</v>
      </c>
      <c r="B192" s="59" t="s">
        <v>260</v>
      </c>
      <c r="C192" s="59" t="s">
        <v>267</v>
      </c>
      <c r="D192" s="40" t="s">
        <v>380</v>
      </c>
      <c r="E192" s="40" t="s">
        <v>381</v>
      </c>
      <c r="F192" s="20" t="s">
        <v>24</v>
      </c>
      <c r="G192" s="20" t="s">
        <v>35</v>
      </c>
      <c r="H192" s="22" t="s">
        <v>47</v>
      </c>
      <c r="I192" s="20">
        <v>225</v>
      </c>
      <c r="J192" s="19" t="s">
        <v>329</v>
      </c>
      <c r="K192" s="20" t="s">
        <v>37</v>
      </c>
      <c r="L192" s="47" t="s">
        <v>382</v>
      </c>
      <c r="M192" s="19" t="s">
        <v>39</v>
      </c>
      <c r="N192" s="19" t="s">
        <v>329</v>
      </c>
      <c r="O192" s="19">
        <f>I192</f>
        <v>225</v>
      </c>
      <c r="P192" s="19">
        <f t="shared" ref="P192:P201" si="8">O192-I192</f>
        <v>0</v>
      </c>
      <c r="Q192" s="19" t="s">
        <v>43</v>
      </c>
    </row>
    <row r="193" ht="52" customHeight="1" spans="1:17">
      <c r="A193" s="20">
        <f>COUNT($A$1:A192)+1</f>
        <v>189</v>
      </c>
      <c r="B193" s="20" t="s">
        <v>260</v>
      </c>
      <c r="C193" s="20" t="s">
        <v>273</v>
      </c>
      <c r="D193" s="21" t="s">
        <v>286</v>
      </c>
      <c r="E193" s="21" t="s">
        <v>383</v>
      </c>
      <c r="F193" s="21" t="s">
        <v>24</v>
      </c>
      <c r="G193" s="20" t="s">
        <v>35</v>
      </c>
      <c r="H193" s="22" t="s">
        <v>36</v>
      </c>
      <c r="I193" s="20">
        <v>220</v>
      </c>
      <c r="J193" s="19" t="s">
        <v>329</v>
      </c>
      <c r="K193" s="19" t="s">
        <v>27</v>
      </c>
      <c r="L193" s="45" t="s">
        <v>384</v>
      </c>
      <c r="M193" s="19" t="s">
        <v>341</v>
      </c>
      <c r="N193" s="19" t="s">
        <v>329</v>
      </c>
      <c r="O193" s="19">
        <v>20</v>
      </c>
      <c r="P193" s="19">
        <f t="shared" si="8"/>
        <v>-200</v>
      </c>
      <c r="Q193" s="19" t="s">
        <v>43</v>
      </c>
    </row>
    <row r="194" ht="52" customHeight="1" spans="1:17">
      <c r="A194" s="20">
        <f>COUNT($A$1:A193)+1</f>
        <v>190</v>
      </c>
      <c r="B194" s="20" t="s">
        <v>260</v>
      </c>
      <c r="C194" s="20" t="s">
        <v>273</v>
      </c>
      <c r="D194" s="20" t="s">
        <v>277</v>
      </c>
      <c r="E194" s="21" t="s">
        <v>278</v>
      </c>
      <c r="F194" s="21" t="s">
        <v>24</v>
      </c>
      <c r="G194" s="20" t="s">
        <v>25</v>
      </c>
      <c r="H194" s="22" t="s">
        <v>36</v>
      </c>
      <c r="I194" s="20">
        <v>109</v>
      </c>
      <c r="J194" s="19" t="s">
        <v>329</v>
      </c>
      <c r="K194" s="19" t="s">
        <v>37</v>
      </c>
      <c r="L194" s="47" t="s">
        <v>357</v>
      </c>
      <c r="M194" s="19" t="s">
        <v>39</v>
      </c>
      <c r="N194" s="19" t="s">
        <v>329</v>
      </c>
      <c r="O194" s="19">
        <f t="shared" ref="O194:O198" si="9">I194</f>
        <v>109</v>
      </c>
      <c r="P194" s="19">
        <f t="shared" si="8"/>
        <v>0</v>
      </c>
      <c r="Q194" s="19" t="s">
        <v>43</v>
      </c>
    </row>
    <row r="195" ht="60" customHeight="1" spans="1:17">
      <c r="A195" s="20">
        <f>COUNT($A$1:A194)+1</f>
        <v>191</v>
      </c>
      <c r="B195" s="20" t="s">
        <v>260</v>
      </c>
      <c r="C195" s="20" t="s">
        <v>273</v>
      </c>
      <c r="D195" s="20" t="s">
        <v>385</v>
      </c>
      <c r="E195" s="21" t="s">
        <v>386</v>
      </c>
      <c r="F195" s="21" t="s">
        <v>24</v>
      </c>
      <c r="G195" s="20" t="s">
        <v>25</v>
      </c>
      <c r="H195" s="22" t="s">
        <v>36</v>
      </c>
      <c r="I195" s="20">
        <v>119</v>
      </c>
      <c r="J195" s="19" t="s">
        <v>329</v>
      </c>
      <c r="K195" s="19" t="s">
        <v>37</v>
      </c>
      <c r="L195" s="47" t="s">
        <v>357</v>
      </c>
      <c r="M195" s="19" t="s">
        <v>39</v>
      </c>
      <c r="N195" s="19" t="s">
        <v>329</v>
      </c>
      <c r="O195" s="19">
        <f t="shared" si="9"/>
        <v>119</v>
      </c>
      <c r="P195" s="19">
        <f t="shared" si="8"/>
        <v>0</v>
      </c>
      <c r="Q195" s="19" t="s">
        <v>43</v>
      </c>
    </row>
    <row r="196" ht="60" customHeight="1" spans="1:17">
      <c r="A196" s="20">
        <f>COUNT($A$1:A195)+1</f>
        <v>192</v>
      </c>
      <c r="B196" s="20" t="s">
        <v>260</v>
      </c>
      <c r="C196" s="20" t="s">
        <v>273</v>
      </c>
      <c r="D196" s="20" t="s">
        <v>385</v>
      </c>
      <c r="E196" s="21" t="s">
        <v>386</v>
      </c>
      <c r="F196" s="21" t="s">
        <v>24</v>
      </c>
      <c r="G196" s="20" t="s">
        <v>35</v>
      </c>
      <c r="H196" s="22" t="s">
        <v>36</v>
      </c>
      <c r="I196" s="20">
        <v>220</v>
      </c>
      <c r="J196" s="19" t="s">
        <v>329</v>
      </c>
      <c r="K196" s="19" t="s">
        <v>37</v>
      </c>
      <c r="L196" s="47" t="s">
        <v>357</v>
      </c>
      <c r="M196" s="19" t="s">
        <v>39</v>
      </c>
      <c r="N196" s="19" t="s">
        <v>329</v>
      </c>
      <c r="O196" s="19">
        <f t="shared" si="9"/>
        <v>220</v>
      </c>
      <c r="P196" s="19">
        <f t="shared" si="8"/>
        <v>0</v>
      </c>
      <c r="Q196" s="19" t="s">
        <v>43</v>
      </c>
    </row>
    <row r="197" ht="60" customHeight="1" spans="1:17">
      <c r="A197" s="20">
        <f>COUNT($A$1:A196)+1</f>
        <v>193</v>
      </c>
      <c r="B197" s="20" t="s">
        <v>260</v>
      </c>
      <c r="C197" s="20" t="s">
        <v>289</v>
      </c>
      <c r="D197" s="20" t="s">
        <v>387</v>
      </c>
      <c r="E197" s="21" t="s">
        <v>388</v>
      </c>
      <c r="F197" s="21" t="s">
        <v>24</v>
      </c>
      <c r="G197" s="20" t="s">
        <v>25</v>
      </c>
      <c r="H197" s="22" t="s">
        <v>36</v>
      </c>
      <c r="I197" s="20">
        <v>119</v>
      </c>
      <c r="J197" s="19" t="s">
        <v>329</v>
      </c>
      <c r="K197" s="19" t="s">
        <v>37</v>
      </c>
      <c r="L197" s="47" t="s">
        <v>357</v>
      </c>
      <c r="M197" s="19" t="s">
        <v>39</v>
      </c>
      <c r="N197" s="19" t="s">
        <v>329</v>
      </c>
      <c r="O197" s="19">
        <f t="shared" si="9"/>
        <v>119</v>
      </c>
      <c r="P197" s="19">
        <f t="shared" si="8"/>
        <v>0</v>
      </c>
      <c r="Q197" s="19" t="s">
        <v>43</v>
      </c>
    </row>
    <row r="198" ht="60" customHeight="1" spans="1:17">
      <c r="A198" s="20">
        <f>COUNT($A$1:A197)+1</f>
        <v>194</v>
      </c>
      <c r="B198" s="20" t="s">
        <v>260</v>
      </c>
      <c r="C198" s="20" t="s">
        <v>289</v>
      </c>
      <c r="D198" s="20" t="s">
        <v>387</v>
      </c>
      <c r="E198" s="21" t="s">
        <v>388</v>
      </c>
      <c r="F198" s="21" t="s">
        <v>24</v>
      </c>
      <c r="G198" s="20" t="s">
        <v>35</v>
      </c>
      <c r="H198" s="22" t="s">
        <v>36</v>
      </c>
      <c r="I198" s="20">
        <v>220</v>
      </c>
      <c r="J198" s="19" t="s">
        <v>329</v>
      </c>
      <c r="K198" s="19" t="s">
        <v>37</v>
      </c>
      <c r="L198" s="47" t="s">
        <v>357</v>
      </c>
      <c r="M198" s="19" t="s">
        <v>39</v>
      </c>
      <c r="N198" s="19" t="s">
        <v>329</v>
      </c>
      <c r="O198" s="19">
        <f t="shared" si="9"/>
        <v>220</v>
      </c>
      <c r="P198" s="19">
        <f t="shared" si="8"/>
        <v>0</v>
      </c>
      <c r="Q198" s="19" t="s">
        <v>43</v>
      </c>
    </row>
    <row r="199" ht="52" customHeight="1" spans="1:17">
      <c r="A199" s="20">
        <f>COUNT($A$1:A198)+1</f>
        <v>195</v>
      </c>
      <c r="B199" s="19" t="s">
        <v>295</v>
      </c>
      <c r="C199" s="20" t="s">
        <v>296</v>
      </c>
      <c r="D199" s="21" t="s">
        <v>299</v>
      </c>
      <c r="E199" s="21" t="s">
        <v>389</v>
      </c>
      <c r="F199" s="21" t="s">
        <v>332</v>
      </c>
      <c r="G199" s="20" t="s">
        <v>35</v>
      </c>
      <c r="H199" s="22" t="s">
        <v>36</v>
      </c>
      <c r="I199" s="20">
        <v>240</v>
      </c>
      <c r="J199" s="19" t="s">
        <v>329</v>
      </c>
      <c r="K199" s="22" t="s">
        <v>27</v>
      </c>
      <c r="L199" s="45" t="s">
        <v>333</v>
      </c>
      <c r="M199" s="17" t="s">
        <v>29</v>
      </c>
      <c r="N199" s="19" t="s">
        <v>329</v>
      </c>
      <c r="O199" s="19">
        <v>0</v>
      </c>
      <c r="P199" s="19">
        <f t="shared" si="8"/>
        <v>-240</v>
      </c>
      <c r="Q199" s="19"/>
    </row>
    <row r="200" ht="52" customHeight="1" spans="1:17">
      <c r="A200" s="13">
        <f>COUNT($A$1:A199)+1</f>
        <v>196</v>
      </c>
      <c r="B200" s="13" t="s">
        <v>295</v>
      </c>
      <c r="C200" s="13" t="s">
        <v>390</v>
      </c>
      <c r="D200" s="13" t="s">
        <v>391</v>
      </c>
      <c r="E200" s="60" t="s">
        <v>392</v>
      </c>
      <c r="F200" s="60" t="s">
        <v>24</v>
      </c>
      <c r="G200" s="17" t="s">
        <v>73</v>
      </c>
      <c r="H200" s="18">
        <v>2017</v>
      </c>
      <c r="I200" s="18">
        <v>119</v>
      </c>
      <c r="J200" s="19" t="s">
        <v>329</v>
      </c>
      <c r="K200" s="17" t="s">
        <v>37</v>
      </c>
      <c r="L200" s="45" t="s">
        <v>336</v>
      </c>
      <c r="M200" s="17" t="s">
        <v>29</v>
      </c>
      <c r="N200" s="19" t="s">
        <v>329</v>
      </c>
      <c r="O200" s="17" t="s">
        <v>337</v>
      </c>
      <c r="P200" s="19">
        <f t="shared" si="8"/>
        <v>-119</v>
      </c>
      <c r="Q200" s="19"/>
    </row>
    <row r="201" ht="52" customHeight="1" spans="1:17">
      <c r="A201" s="13">
        <f>COUNT($A$1:A200)+1</f>
        <v>197</v>
      </c>
      <c r="B201" s="13" t="s">
        <v>295</v>
      </c>
      <c r="C201" s="13" t="s">
        <v>390</v>
      </c>
      <c r="D201" s="13" t="s">
        <v>391</v>
      </c>
      <c r="E201" s="60" t="s">
        <v>392</v>
      </c>
      <c r="F201" s="60" t="s">
        <v>24</v>
      </c>
      <c r="G201" s="17" t="s">
        <v>372</v>
      </c>
      <c r="H201" s="18">
        <v>2017</v>
      </c>
      <c r="I201" s="18">
        <v>51</v>
      </c>
      <c r="J201" s="19" t="s">
        <v>329</v>
      </c>
      <c r="K201" s="17" t="s">
        <v>37</v>
      </c>
      <c r="L201" s="45" t="s">
        <v>336</v>
      </c>
      <c r="M201" s="17" t="s">
        <v>29</v>
      </c>
      <c r="N201" s="19" t="s">
        <v>329</v>
      </c>
      <c r="O201" s="17" t="s">
        <v>337</v>
      </c>
      <c r="P201" s="19">
        <f t="shared" si="8"/>
        <v>-51</v>
      </c>
      <c r="Q201" s="19"/>
    </row>
  </sheetData>
  <autoFilter xmlns:etc="http://www.wps.cn/officeDocument/2017/etCustomData" ref="A3:Q201" etc:filterBottomFollowUsedRange="0">
    <extLst/>
  </autoFilter>
  <mergeCells count="1">
    <mergeCell ref="A2:Q2"/>
  </mergeCells>
  <conditionalFormatting sqref="A114">
    <cfRule type="duplicateValues" dxfId="0" priority="2500"/>
    <cfRule type="duplicateValues" dxfId="1" priority="2529"/>
    <cfRule type="duplicateValues" dxfId="0" priority="2530"/>
    <cfRule type="duplicateValues" dxfId="2" priority="2546"/>
    <cfRule type="duplicateValues" dxfId="0" priority="2547"/>
  </conditionalFormatting>
  <conditionalFormatting sqref="A108:A109">
    <cfRule type="duplicateValues" dxfId="0" priority="2598"/>
    <cfRule type="duplicateValues" dxfId="1" priority="2627"/>
    <cfRule type="duplicateValues" dxfId="0" priority="2628"/>
    <cfRule type="duplicateValues" dxfId="2" priority="2644"/>
    <cfRule type="duplicateValues" dxfId="0" priority="2645"/>
  </conditionalFormatting>
  <conditionalFormatting sqref="A111:A112">
    <cfRule type="duplicateValues" dxfId="0" priority="2451"/>
    <cfRule type="duplicateValues" dxfId="1" priority="2480"/>
    <cfRule type="duplicateValues" dxfId="0" priority="2481"/>
    <cfRule type="duplicateValues" dxfId="2" priority="2497"/>
    <cfRule type="duplicateValues" dxfId="0" priority="2498"/>
  </conditionalFormatting>
  <conditionalFormatting sqref="A116:A117">
    <cfRule type="duplicateValues" dxfId="0" priority="2549"/>
    <cfRule type="duplicateValues" dxfId="1" priority="2578"/>
    <cfRule type="duplicateValues" dxfId="0" priority="2579"/>
    <cfRule type="duplicateValues" dxfId="2" priority="2595"/>
    <cfRule type="duplicateValues" dxfId="0" priority="2596"/>
  </conditionalFormatting>
  <printOptions horizontalCentered="1"/>
  <pageMargins left="0.708333333333333" right="0.708333333333333" top="0.747916666666667" bottom="0.747916666666667" header="0.314583333333333" footer="0.314583333333333"/>
  <pageSetup paperSize="8"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2017-12-12T03:31:00Z</dcterms:created>
  <cp:lastPrinted>2017-12-18T08:14:00Z</cp:lastPrinted>
  <dcterms:modified xsi:type="dcterms:W3CDTF">2024-12-13T06:45:07Z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28D549AF10E648CDA3F4D8CA8078BFDE_13</vt:lpwstr>
  </property>
</Properties>
</file>