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清算两化项目" sheetId="1" r:id="rId1"/>
  </sheets>
  <definedNames>
    <definedName name="_xlnm._FilterDatabase" localSheetId="0" hidden="1">清算两化项目!$A$4:$AD$594</definedName>
    <definedName name="_xlnm.Print_Titles" localSheetId="0">清算两化项目!$4:$4</definedName>
  </definedNames>
  <calcPr calcId="144525" concurrentCalc="0"/>
</workbook>
</file>

<file path=xl/sharedStrings.xml><?xml version="1.0" encoding="utf-8"?>
<sst xmlns="http://schemas.openxmlformats.org/spreadsheetml/2006/main" count="9163" uniqueCount="948">
  <si>
    <t>附件</t>
  </si>
  <si>
    <t>贵州省煤矿智能化机械化升级改造项目奖补资金清算情况表</t>
  </si>
  <si>
    <t>原序号</t>
  </si>
  <si>
    <t>序号</t>
  </si>
  <si>
    <t>所在市</t>
  </si>
  <si>
    <t>所在县</t>
  </si>
  <si>
    <t>企业名称</t>
  </si>
  <si>
    <t>煤矿名称</t>
  </si>
  <si>
    <t>项目说明</t>
  </si>
  <si>
    <t>项目已拨资金总和（万元）</t>
  </si>
  <si>
    <t>已清算项目</t>
  </si>
  <si>
    <t>兼并重组批复情况</t>
  </si>
  <si>
    <t>验收及验收公示</t>
  </si>
  <si>
    <t>材料闭合情况</t>
  </si>
  <si>
    <t>项目验收所属时段</t>
  </si>
  <si>
    <t>是否国有企业</t>
  </si>
  <si>
    <t>项目申报年度</t>
  </si>
  <si>
    <t>2021年7月分类处置情况</t>
  </si>
  <si>
    <t>拟收回资金</t>
  </si>
  <si>
    <t>验收情况、验收时间</t>
  </si>
  <si>
    <t>验收公示批次、时间</t>
  </si>
  <si>
    <t>智能化数据上传情况</t>
  </si>
  <si>
    <t>智能化视频上传情况</t>
  </si>
  <si>
    <t>两化完成情况</t>
  </si>
  <si>
    <t>待清算项目产能、子项目完成情况</t>
  </si>
  <si>
    <t>2020年12月煤矿生产建设情况</t>
  </si>
  <si>
    <t>两化建设情况</t>
  </si>
  <si>
    <t>分类处置</t>
  </si>
  <si>
    <t>备注</t>
  </si>
  <si>
    <t>129号文清算分类情况</t>
  </si>
  <si>
    <t>拟分类清算方案</t>
  </si>
  <si>
    <t>条件齐全后奖补比例</t>
  </si>
  <si>
    <t>条件齐全应奖补资金（万元）</t>
  </si>
  <si>
    <t>条件齐全下达清算资金（万元）</t>
  </si>
  <si>
    <t>初审基本确定项目</t>
  </si>
  <si>
    <t>合计</t>
  </si>
  <si>
    <t>已验收已清算小计</t>
  </si>
  <si>
    <t>安顺市</t>
  </si>
  <si>
    <t>平坝区</t>
  </si>
  <si>
    <t>贵州马幺坡矿业有限公司</t>
  </si>
  <si>
    <t>贵州马幺坡矿业有限公司平坝区乐平乡马幺坡煤矿</t>
  </si>
  <si>
    <t>辅助系统智能化改造</t>
  </si>
  <si>
    <t>1</t>
  </si>
  <si>
    <t>已批保留</t>
  </si>
  <si>
    <t>通过验收2019.3</t>
  </si>
  <si>
    <t>十一、2019.7.11</t>
  </si>
  <si>
    <t>闭合</t>
  </si>
  <si>
    <t>2019年3月验收。2018年完成项目</t>
  </si>
  <si>
    <t>2018</t>
  </si>
  <si>
    <t>在名单</t>
  </si>
  <si>
    <t>已验收已清算</t>
  </si>
  <si>
    <t>贵州强盛集团投资有限公司</t>
  </si>
  <si>
    <t>贵州强盛集团投资有限公司平坝区乐平乡金源煤矿</t>
  </si>
  <si>
    <t>18年底补</t>
  </si>
  <si>
    <t>安顺盘龙树集团投资有限公司</t>
  </si>
  <si>
    <t>安顺盘龙树集团投资有限公司平坝区天龙镇盘龙树煤矿</t>
  </si>
  <si>
    <t>通过验收2019.1</t>
  </si>
  <si>
    <t>十、2019.2.18</t>
  </si>
  <si>
    <t>2019年1月验收。2018年完成项目</t>
  </si>
  <si>
    <t>贵州广盛源集团矿业有限公司</t>
  </si>
  <si>
    <t>贵州广盛源集团矿业有限公司平坝县骆子洞煤矿</t>
  </si>
  <si>
    <t>普定县</t>
  </si>
  <si>
    <t>安顺盘龙树集团投资有限公司普定县猫洞乡桐鑫煤矿</t>
  </si>
  <si>
    <t>贵州中耀矿业有限公司</t>
  </si>
  <si>
    <t>贵州中耀矿业有限公司普定县猫洞乡高龙煤矿</t>
  </si>
  <si>
    <t>通过验收2019.4</t>
  </si>
  <si>
    <t>2019年4月验收。2018年完成项目</t>
  </si>
  <si>
    <t>西秀区</t>
  </si>
  <si>
    <t>贵州强盛集团投资有限公司西秀区蔡官镇宏发煤矿</t>
  </si>
  <si>
    <t>综合机械化改造</t>
  </si>
  <si>
    <t>通过验收2018.3.22</t>
  </si>
  <si>
    <t>一、2018.4.25</t>
  </si>
  <si>
    <t>2017年</t>
  </si>
  <si>
    <t>通过验收2018.6.25</t>
  </si>
  <si>
    <t>二、2018.7.6</t>
  </si>
  <si>
    <t>安顺市永峰煤焦集团有限公司</t>
  </si>
  <si>
    <t>安顺永峰煤焦集团有限公司西秀区蔡官镇安谷铁龙煤矿</t>
  </si>
  <si>
    <t>不在名单</t>
  </si>
  <si>
    <t>贵州万峰矿业有限公司</t>
  </si>
  <si>
    <t>贵州万峰矿业有限公司西秀区蔡官镇金银山煤矿</t>
  </si>
  <si>
    <t>通过验收</t>
  </si>
  <si>
    <t>贵州强盛集团投资有限公司西秀区蔡官镇安发煤矿</t>
  </si>
  <si>
    <t>永贵能源开发有限责任公司</t>
  </si>
  <si>
    <t>永贵能源开发有限责任公司贵州省安顺煤矿</t>
  </si>
  <si>
    <t>国有</t>
  </si>
  <si>
    <t>贵州万峰矿业有限公司西秀区蔡官镇伍冲煤矿</t>
  </si>
  <si>
    <t>毕节市</t>
  </si>
  <si>
    <t>百管委</t>
  </si>
  <si>
    <t>贵州林东矿业集团有限责任公司</t>
  </si>
  <si>
    <t>林东煤业发展有限责任公司红林煤矿</t>
  </si>
  <si>
    <t>贵州黔宜能源集团有限公司</t>
  </si>
  <si>
    <t>贵州黔宜能源集团有限公司贵州百里杜鹃金坡乡金坡煤矿</t>
  </si>
  <si>
    <t>贵州黔宜能源集团有限公司贵州百里杜鹃百纳乡九龙湾子煤矿</t>
  </si>
  <si>
    <t>贵州黔宜能源集团有限公司黔西县仁和乡中心煤矿</t>
  </si>
  <si>
    <t>永贵能源开发有限责任公司百里杜鹃风景名胜区金坡乡黔金煤矿</t>
  </si>
  <si>
    <t>七、2018.11.23</t>
  </si>
  <si>
    <t>2018年</t>
  </si>
  <si>
    <t>贵州黔宜能源集团有限公司百里杜鹃百纳乡九龙湾子煤矿</t>
  </si>
  <si>
    <t>五、2018.10.24</t>
  </si>
  <si>
    <t>贵州黔宜能源集团有限公司贵州百里杜鹃红林乡黔鑫煤矿</t>
  </si>
  <si>
    <t>通过验收2020.6</t>
  </si>
  <si>
    <t>十四、2020.11.12</t>
  </si>
  <si>
    <t>2019</t>
  </si>
  <si>
    <t>贵州大西南矿业有限公司</t>
  </si>
  <si>
    <t>贵州大西南矿业有限公司贵州百里杜鹃普底乡渝兴煤矿</t>
  </si>
  <si>
    <t>通过验收2020.5</t>
  </si>
  <si>
    <t>通过验收2020.4</t>
  </si>
  <si>
    <t>2020年4月通过验收，2019年完成项目</t>
  </si>
  <si>
    <t>百里杜鹃管理区</t>
  </si>
  <si>
    <t>贵州长顺巨能矿业有限公司</t>
  </si>
  <si>
    <t>贵州百里杜鹃金坡乡坤元煤矿</t>
  </si>
  <si>
    <t>通过验收2021.1</t>
  </si>
  <si>
    <t>十五、2021.3.18</t>
  </si>
  <si>
    <t>2020空项</t>
  </si>
  <si>
    <t>大方县</t>
  </si>
  <si>
    <t>贵州吉顺矿业有限公司</t>
  </si>
  <si>
    <t>贵州吉顺矿业有限公司大方县高店乡营兴煤矿</t>
  </si>
  <si>
    <t>通过验收2018.10.28</t>
  </si>
  <si>
    <t>六、2018.11.7</t>
  </si>
  <si>
    <t>贵州吉顺矿业有限公司大方县凤山乡金岩煤矿</t>
  </si>
  <si>
    <t>复验通过2018.7.24--2018.8.24</t>
  </si>
  <si>
    <t>四、2018.9.30</t>
  </si>
  <si>
    <t>复验通过2018.9.3</t>
  </si>
  <si>
    <t>贵州天健矿业集团股份有限公司</t>
  </si>
  <si>
    <t>贵州天健矿业集团股份有限公司大方县凤山乡凤山煤矿</t>
  </si>
  <si>
    <t>通过验收2019.11</t>
  </si>
  <si>
    <t>十三、2020.5.20</t>
  </si>
  <si>
    <t>2019年11月</t>
  </si>
  <si>
    <t>复验通过2019.4.10-2019.11月</t>
  </si>
  <si>
    <t>贵州众一金彩黔矿业有限公司</t>
  </si>
  <si>
    <t>贵州众一金彩黔矿业有限公司大方县星宿乡瑞丰煤矿</t>
  </si>
  <si>
    <t>通过验收2018.7.25</t>
  </si>
  <si>
    <t>三、2018.7.31</t>
  </si>
  <si>
    <t>通过验收2018.5.21</t>
  </si>
  <si>
    <t>贵州众一金彩黔矿业有限公司大方县凤山乡大营煤矿</t>
  </si>
  <si>
    <t>兖矿贵州能化有限公司</t>
  </si>
  <si>
    <t>贵州大方煤业有限公司小屯煤矿（一期）</t>
  </si>
  <si>
    <t>山东能源集团贵州矿业有限公司</t>
  </si>
  <si>
    <t>山东能源集团贵州矿业有限公司大方县绿塘乡绿塘煤矿</t>
  </si>
  <si>
    <t>通过验收2018.3.5</t>
  </si>
  <si>
    <t>贵州黔宜能源集团有限公司大方县凤山乡石坪煤矿</t>
  </si>
  <si>
    <t>通过验收2019.8</t>
  </si>
  <si>
    <t>十二、2019.9.17</t>
  </si>
  <si>
    <t>2019年8月</t>
  </si>
  <si>
    <t>采煤工作面子系统</t>
  </si>
  <si>
    <t>九、2018.12.28</t>
  </si>
  <si>
    <t>综合机械化改造(薄煤层）</t>
  </si>
  <si>
    <t>通过验收2020.11</t>
  </si>
  <si>
    <t>通过验收2020.7</t>
  </si>
  <si>
    <t>赫章县</t>
  </si>
  <si>
    <t>贵州优能（集团）矿业股份有限公司</t>
  </si>
  <si>
    <t>贵州优能（集团）矿业股份有限公司赫章县财神镇青松煤矿</t>
  </si>
  <si>
    <t>贵州优能（集团）矿业股份有限公司赫章县六曲河镇拉苏煤矿</t>
  </si>
  <si>
    <t>2020年11月</t>
  </si>
  <si>
    <t>贵州优能（集团）矿业股份有限公司赫章县结构乡鸿发煤矿</t>
  </si>
  <si>
    <t>金海湖新区</t>
  </si>
  <si>
    <t>贵州吉顺矿业有限公司大方县竹园乡迎峰煤矿</t>
  </si>
  <si>
    <t>复验通过2018.9.3-11.17</t>
  </si>
  <si>
    <t>贵州兴伟兴能源投资有限公司</t>
  </si>
  <si>
    <t>贵州兴伟兴能源投资有限公司大方县文阁乡兴达煤矿</t>
  </si>
  <si>
    <t>通过验收2018.8.1</t>
  </si>
  <si>
    <t>金沙县</t>
  </si>
  <si>
    <t>林东煤业发展有限责任公司龙凤煤矿</t>
  </si>
  <si>
    <t>产能置换？</t>
  </si>
  <si>
    <t>贵州吉顺矿业有限公司金沙县新化乡金鸡煤矿</t>
  </si>
  <si>
    <t>贵州吉顺矿业有限公司金沙县禹谟镇大沟煤矿</t>
  </si>
  <si>
    <t>复验通过2018.10.16</t>
  </si>
  <si>
    <t>八、2018.12.13</t>
  </si>
  <si>
    <t>贵州天健矿业集团股份有限公司金沙县新化乡金源煤矿</t>
  </si>
  <si>
    <t>贵州天健矿业集团股份有限公司金沙县沙土镇熊家湾煤矿</t>
  </si>
  <si>
    <t>贵州省朗月矿业投资有限公司</t>
  </si>
  <si>
    <t>贵州省朗月矿业投资有限公司金沙县新化乡龙宫煤矿（二号）</t>
  </si>
  <si>
    <t>贵州飞尚能源有限公司（贵州浦鑫能源有限公司）</t>
  </si>
  <si>
    <t>贵州浦鑫能源有限公司金沙县高坪乡大运煤矿（飞尚）</t>
  </si>
  <si>
    <t>通过验收2018.7.3</t>
  </si>
  <si>
    <t>贵州浦鑫能源有限公司金沙县化觉乡永晟煤矿（飞尚）</t>
  </si>
  <si>
    <t>通过验收2018.7.5</t>
  </si>
  <si>
    <t>贵州浦鑫能源有限公司金沙县高坪乡白坪煤矿（飞尚）</t>
  </si>
  <si>
    <t>通过验收2018.7.4</t>
  </si>
  <si>
    <t>贵州黎明能源集团有限责任公司</t>
  </si>
  <si>
    <t>贵州黎明能源集团有限责任公司金沙县禹谟镇牌坊岩煤矿</t>
  </si>
  <si>
    <t>贵州大西南矿业有限公司金沙县新化乡国照腾龙煤矿</t>
  </si>
  <si>
    <t>贵州大西南矿业有限公司金沙县新化乡安能煤矿</t>
  </si>
  <si>
    <t>贵州大西南矿业有限公司金沙县新化乡贵源煤矿二号井</t>
  </si>
  <si>
    <t>通过验收2018.4.9</t>
  </si>
  <si>
    <t>贵州大西南矿业有限公司金沙县长坝乡长兴煤矿</t>
  </si>
  <si>
    <t>通过验收2018.9.14</t>
  </si>
  <si>
    <t>贵州德源能投投资有限责任公司</t>
  </si>
  <si>
    <t>贵州德源能投投资有限责任公司金沙县长坝乡金泰煤矿</t>
  </si>
  <si>
    <t>贵州天伦矿业投资控股有限公司</t>
  </si>
  <si>
    <t>贵州天伦矿业投资控股有限公司金沙县安洛乡枫香林煤矿</t>
  </si>
  <si>
    <t>贵州省朗月矿业投资有限公司金沙县新化乡龙宫煤矿一号井</t>
  </si>
  <si>
    <t>通过验收2018.10.16</t>
  </si>
  <si>
    <t>贵州大西南矿业有限公司金沙县新化乡贵源煤矿五号井</t>
  </si>
  <si>
    <t>贵州钰祥矿业集团投资有限公司</t>
  </si>
  <si>
    <t>贵州钰祥矿业集团投资有限公司金沙县沙土镇盛安煤矿</t>
  </si>
  <si>
    <t>贵州万胜恒通矿业有限责任公司</t>
  </si>
  <si>
    <t>贵州万胜恒通矿业有限责任公司金沙县大田乡云海煤矿</t>
  </si>
  <si>
    <t>通过验收2019.12</t>
  </si>
  <si>
    <t>复验通过2020.4</t>
  </si>
  <si>
    <t>2020年4月</t>
  </si>
  <si>
    <t>贵州天健矿业集团股份有限公司金沙县高坪乡鑫达煤矿</t>
  </si>
  <si>
    <t>贵州鑫悦煤炭有限公司</t>
  </si>
  <si>
    <t>贵州鑫悦煤炭有限公司金沙县化觉乡金川煤矿</t>
  </si>
  <si>
    <t>贵州天健矿业集团股份有限公司金沙县源村乡田湾煤矿</t>
  </si>
  <si>
    <t>通过验收2019.10</t>
  </si>
  <si>
    <t>2020年5月通过验收，2019年完成项目</t>
  </si>
  <si>
    <t>国家电力投资集团</t>
  </si>
  <si>
    <t>贵州林华矿业有限公司林华煤矿</t>
  </si>
  <si>
    <t>贵州钰祥矿业集团投资有限公司金沙县安洛乡兴安煤矿</t>
  </si>
  <si>
    <t>贵州鑫盛源能源投资（集团）有限公司</t>
  </si>
  <si>
    <t>金沙县茶园乡杉树堡煤矿</t>
  </si>
  <si>
    <t>2020</t>
  </si>
  <si>
    <t>纳雍县</t>
  </si>
  <si>
    <t>贵州五轮山煤业有限公司五轮山煤矿</t>
  </si>
  <si>
    <t>贵州永基矿业有限责任公司</t>
  </si>
  <si>
    <t>贵州永基矿业投资有限公司纳雍县新房乡康金煤矿</t>
  </si>
  <si>
    <t>通过验收2019.7.20</t>
  </si>
  <si>
    <t>贵州鑫福能源开发有限公司</t>
  </si>
  <si>
    <t>贵州鑫福能源开发有限公司纳雍县张家湾镇张维煤矿</t>
  </si>
  <si>
    <t>贵州永基矿业投资有限公司</t>
  </si>
  <si>
    <t>贵州水城矿业股份有限公司</t>
  </si>
  <si>
    <t>贵州中岭矿业有限责任公司一井（中岭井）</t>
  </si>
  <si>
    <t>贵州中岭矿业有限责任公司二井（坪山井）</t>
  </si>
  <si>
    <t>黔西县</t>
  </si>
  <si>
    <t>永贵能源开发有限责任公司黔西县甘棠乡新田煤矿</t>
  </si>
  <si>
    <t>贵州能发高山矿业公司高山煤矿</t>
  </si>
  <si>
    <t>贵州永基矿业投资有限公司黔西县花溪乡耳海煤矿</t>
  </si>
  <si>
    <t>通过验收2018.7.26</t>
  </si>
  <si>
    <t>贵州省黔西县谷里镇青龙煤矿</t>
  </si>
  <si>
    <t>林东煤业发展有限责任公司泰来煤矿</t>
  </si>
  <si>
    <t>兖矿集团</t>
  </si>
  <si>
    <t>威宁县</t>
  </si>
  <si>
    <t>贵州水城矿业（集团）有限责任公司</t>
  </si>
  <si>
    <t>贵州水城矿业（集团）有限责任公司大湾煤矿西井</t>
  </si>
  <si>
    <t>织金县</t>
  </si>
  <si>
    <t>贵州中航国际能源开发有限公司</t>
  </si>
  <si>
    <t>贵州中航国际能源开发有限公司织金县后寨乡马家田煤矿</t>
  </si>
  <si>
    <t>贵州贵得金矿业投资管理有限公司</t>
  </si>
  <si>
    <t>贵州贵得金矿业投资管理有限公司织金县城关镇兴发煤矿</t>
  </si>
  <si>
    <t>通过验收2018.9.26</t>
  </si>
  <si>
    <t>2018年项目</t>
  </si>
  <si>
    <t>贵州黔宜能源集团有限公司织金县板桥乡金象煤矿</t>
  </si>
  <si>
    <t>复验通过2019.4.13-2020.1</t>
  </si>
  <si>
    <t>2020年1月验收，2019年完成项目</t>
  </si>
  <si>
    <t>贵州众一金彩黔矿业有限公司织金县少普乡大雁煤矿</t>
  </si>
  <si>
    <t>贵州众一金彩黔矿业有限公司织金县阿弓镇苍海煤矿</t>
  </si>
  <si>
    <t>贵州众一金彩黔矿业有限公司织金县珠藏镇兴发煤矿</t>
  </si>
  <si>
    <t>贵州众一金彩黔矿业有限公司织金县少普乡岩脚煤矿</t>
  </si>
  <si>
    <t>贵州众一金彩黔矿业有限公司织金县后寨乡志成煤矿</t>
  </si>
  <si>
    <t>山东能源集团贵州矿业有限公司织金县城关镇富祥煤矿</t>
  </si>
  <si>
    <t>贵州鲁中矿业有限责任公司</t>
  </si>
  <si>
    <t>贵州鲁中矿业公司织金县实兴乡实兴煤矿</t>
  </si>
  <si>
    <t>贵州新浙能矿业有限公司</t>
  </si>
  <si>
    <t>贵州新浙能矿业有限公司织金县珠藏镇红岩脚煤矿</t>
  </si>
  <si>
    <t>贵州万峰矿业有限公司织金县三甲乡三甲煤矿</t>
  </si>
  <si>
    <t>贵州华瑞鼎兴能源有限公司</t>
  </si>
  <si>
    <t>贵州华瑞鼎兴能源有限公司织金县珠藏镇凤凰山煤矿</t>
  </si>
  <si>
    <t>贵州贵能投资股份有限公司</t>
  </si>
  <si>
    <t>贵州贵能投资股份有限公司织金县三塘镇四季春煤矿</t>
  </si>
  <si>
    <t>贵州鲁中矿业有限责任公司织金县化起镇江西煤矿</t>
  </si>
  <si>
    <t>贵州绿宝能源开发有限公司</t>
  </si>
  <si>
    <t>贵州绿宝能源开发有限公司织金县白泥乡金西煤矿</t>
  </si>
  <si>
    <t>批复已废止</t>
  </si>
  <si>
    <t>贵州中航能源发展有限公司</t>
  </si>
  <si>
    <t>山东能源集团贵州矿业有限公司织金县城关镇兴阳煤矿</t>
  </si>
  <si>
    <t>复验通过2020.1</t>
  </si>
  <si>
    <t>贵阳市</t>
  </si>
  <si>
    <t>修文县</t>
  </si>
  <si>
    <t>贵州晴隆恒盛西南矿业投资管理有限公司</t>
  </si>
  <si>
    <t>贵州晴隆恒盛西南矿业投资管理有限公司修文县洒坪乡洒坪煤矿</t>
  </si>
  <si>
    <t>清镇市</t>
  </si>
  <si>
    <t>贵州广盛源集团矿业有限公司清镇市流长乡金利煤矿</t>
  </si>
  <si>
    <t>2020年1月完成项目</t>
  </si>
  <si>
    <t>息烽县</t>
  </si>
  <si>
    <t>贵州广盛源集团矿业有限公司息烽县石硐乡大宏煤矿</t>
  </si>
  <si>
    <t>六盘水市</t>
  </si>
  <si>
    <t>六枝特区</t>
  </si>
  <si>
    <t>贵州丰联矿业有限公司</t>
  </si>
  <si>
    <t>贵州丰联矿业有限公司六枝特区六龙煤矿</t>
  </si>
  <si>
    <t>贵州路鑫喜义工矿股份有限公司</t>
  </si>
  <si>
    <t>贵州路鑫喜义工矿股份有限公司六枝特区郎岱镇青菜塘煤矿</t>
  </si>
  <si>
    <t>贵州路鑫喜义工矿股份有限公司六枝特区箐口乡猴子田煤矿</t>
  </si>
  <si>
    <t>贵州浦鑫能源有限公司六枝特区新华乡六家坝煤矿</t>
  </si>
  <si>
    <t>通过验收2018.6.28</t>
  </si>
  <si>
    <t>贵州浦鑫能源有限公司</t>
  </si>
  <si>
    <t>复验通过2018.12.13</t>
  </si>
  <si>
    <t>贵州飞尚能源有限公司</t>
  </si>
  <si>
    <t>贵州飞尚能源有限公司六枝特区兴旺煤矿</t>
  </si>
  <si>
    <t>贵州美升能源集团有限公司</t>
  </si>
  <si>
    <t>贵州美升能源集团有限公司六枝特区落别乡竹林煤矿</t>
  </si>
  <si>
    <t>贵州美升能源集团有限公司六枝特区新兴煤矿</t>
  </si>
  <si>
    <t>复验通过2020.6</t>
  </si>
  <si>
    <t>贵州路鑫喜义工矿有限公司六枝特区中寨乡中渝煤矿</t>
  </si>
  <si>
    <t>通过验收2020.1</t>
  </si>
  <si>
    <t>盘州市</t>
  </si>
  <si>
    <t>贵州盘江精煤股份有限公司</t>
  </si>
  <si>
    <t>贵州盘江精煤股份有限公司火烧铺煤矿</t>
  </si>
  <si>
    <t>通过验收2018.1.7</t>
  </si>
  <si>
    <t>贵州盘江精煤股份有限公司月亮田煤矿</t>
  </si>
  <si>
    <t>通过验收2018.6.16</t>
  </si>
  <si>
    <t>仅运输子项目。</t>
  </si>
  <si>
    <t>贵州盘南煤炭开发有限公司响水煤矿</t>
  </si>
  <si>
    <t>贵州利泰矿业有限责任公司金佳矿河边井区</t>
  </si>
  <si>
    <t>井区保留</t>
  </si>
  <si>
    <t>复验通过2018.10.26—2019.7.1</t>
  </si>
  <si>
    <t>贵州雄兴矿业有限责任公司火铺镇雄兴井区</t>
  </si>
  <si>
    <t>复验通过2019.4.14-2019.11</t>
  </si>
  <si>
    <t>贵州盘州银河矿业有限公司火烧镇煤矿银河井区</t>
  </si>
  <si>
    <t>贵州邦达能源开发有限公司</t>
  </si>
  <si>
    <t>贵州邦达能源开发有限公司盘县板桥镇东李煤矿</t>
  </si>
  <si>
    <t>贵州邦达能源开发有限公司盘县淤泥乡昌兴煤矿</t>
  </si>
  <si>
    <t>通过验收2018.6.15</t>
  </si>
  <si>
    <t>贵州久泰邦达能源开发有限公司</t>
  </si>
  <si>
    <t>贵州久泰邦达能源开发有限公司盘县红果镇苞谷山煤矿</t>
  </si>
  <si>
    <t>盘县煤炭开发总公司</t>
  </si>
  <si>
    <t>盘县煤炭开发总公司盘县大山镇小河边煤矿</t>
  </si>
  <si>
    <t>通过验收2018.6.17</t>
  </si>
  <si>
    <t>盘县煤炭开发总公司盘县柏果镇麦地煤矿</t>
  </si>
  <si>
    <t>通过验收2018.5.7</t>
  </si>
  <si>
    <t>六盘水恒鼎实业有限公司</t>
  </si>
  <si>
    <t>六盘水恒鼎实业有限公司盘县西冲镇大湾祥兴煤矿</t>
  </si>
  <si>
    <t>六盘水恒鼎实业有限公司盘县乐民镇洪兴煤矿</t>
  </si>
  <si>
    <t>六盘水恒鼎实业有限公司盘县淤泥乡金河煤矿</t>
  </si>
  <si>
    <t>六盘水恒鼎实业有限公司盘县淤泥乡大河煤矿</t>
  </si>
  <si>
    <t>通过验收2018.7.22</t>
  </si>
  <si>
    <t>六盘水恒鼎实业有限公司盘县羊场乡羊场煤矿</t>
  </si>
  <si>
    <t>贵州松河煤业发展有限责任公司</t>
  </si>
  <si>
    <t>贵州松河煤业发展有限责任公司松河煤矿西井</t>
  </si>
  <si>
    <t>复验通过2018.11.1</t>
  </si>
  <si>
    <t>贵州东银同诚能源有限公司</t>
  </si>
  <si>
    <t>贵州东银同诚能源有限公司盘县新民乡龙鑫煤矿</t>
  </si>
  <si>
    <t>贵州毕节百矿大能煤业有限责任公司</t>
  </si>
  <si>
    <t>贵州毕节百矿大能煤业有限责任公司盘县红果镇佳竹箐煤矿</t>
  </si>
  <si>
    <t>贵州中纸投资有限公司</t>
  </si>
  <si>
    <t>贵州中纸投资有限公司盘县红果镇打牛厂煤矿</t>
  </si>
  <si>
    <t>复验通过2019.5-2019.9</t>
  </si>
  <si>
    <t>2019年9月</t>
  </si>
  <si>
    <t>贵州湾田煤业集团有限公司</t>
  </si>
  <si>
    <t>贵州湾田煤业集团有限公司盘县淤泥乡湾田煤矿</t>
  </si>
  <si>
    <t>贵州久泰邦达能源开发有限公司盘县红果镇红果煤矿</t>
  </si>
  <si>
    <t>贵州邦达能源开发有限公司盘县石桥镇老洼地煤矿</t>
  </si>
  <si>
    <t>贵州松河煤业发展有限责任公司松河煤矿</t>
  </si>
  <si>
    <t>2020年5月</t>
  </si>
  <si>
    <t>贵州正华矿业有限公司</t>
  </si>
  <si>
    <t>贵州正华矿业有限公司盘县大山镇吉源煤矿</t>
  </si>
  <si>
    <t>废止后恢复，目前已批保留</t>
  </si>
  <si>
    <t>贵州博鑫矿业股份有限公司</t>
  </si>
  <si>
    <t>贵州博鑫矿业股份有限公司盘县洒基镇二排煤矿</t>
  </si>
  <si>
    <t>贵州吉龙投资有限公司</t>
  </si>
  <si>
    <t>贵州吉龙投资有限公司盘县洒基镇五排煤矿</t>
  </si>
  <si>
    <t>贵州吉龙投资有限公司盘县洒基镇荣祥煤矿</t>
  </si>
  <si>
    <t>贵州吉龙投资有限公司盘县洒基镇长箐煤矿</t>
  </si>
  <si>
    <t>盘县煤炭开发总公司盘县滑石乡保庆煤矿</t>
  </si>
  <si>
    <t>贵州雄兴矿业有限责任公司火烧铺煤矿雄兴井区</t>
  </si>
  <si>
    <t>贵州盘江精煤股份有限公司土城煤矿</t>
  </si>
  <si>
    <t>贵州德佳投资有限公司</t>
  </si>
  <si>
    <t>贵州德佳投资有限公司盘县羊场乡谢家河沟煤矿</t>
  </si>
  <si>
    <t>盘州市煤炭开发总公司</t>
  </si>
  <si>
    <t>2019年4月验收。2019年完成项目</t>
  </si>
  <si>
    <t>水城县</t>
  </si>
  <si>
    <t>贵州久益矿业股份有限公司</t>
  </si>
  <si>
    <t>贵州久益矿业股份有限公司水城县都格乡保兴煤矿</t>
  </si>
  <si>
    <t>通过验收2018.3.21</t>
  </si>
  <si>
    <t>贵州德佳投资有限公司水城县志鸿煤矿</t>
  </si>
  <si>
    <t>贵州峄兴矿业有限公司</t>
  </si>
  <si>
    <t>贵州峄兴矿业有限公司水城县玉舍镇鲁能煤矿</t>
  </si>
  <si>
    <t>贵州峄兴矿业有限公司水城县勺米乡顺发煤矿</t>
  </si>
  <si>
    <t>贵州正华矿业有限公司水城县化乐乡朝阳煤矿</t>
  </si>
  <si>
    <t>通过验收2018.7.21</t>
  </si>
  <si>
    <t>贵州发耳煤业有限公司发耳矿井</t>
  </si>
  <si>
    <t>通过验收2018.5.15</t>
  </si>
  <si>
    <t>贵州天伦矿业投资控股有限公司水城县阿戛乡吉源煤矿</t>
  </si>
  <si>
    <t>贵州贵能投资股份有限公司水城县比德腾庆煤矿</t>
  </si>
  <si>
    <t>通过验收2018.11.2</t>
  </si>
  <si>
    <t>贵州贵能投资股份有限公司水城县鸡场乡攀枝花煤矿</t>
  </si>
  <si>
    <t>贵州贵能投资股份有限公司水城县勺米荒田煤矿</t>
  </si>
  <si>
    <t>报文收回资金。煤矿退出关闭。</t>
  </si>
  <si>
    <t>贵州水城矿业（集团）有限责任公司水城县老鹰山煤矿</t>
  </si>
  <si>
    <t>采煤工作面支护子系统</t>
  </si>
  <si>
    <t>贵州久益矿业股份有限公司水城县化乐宏宇煤矿</t>
  </si>
  <si>
    <t>复验通过2019.4.27-2020.1</t>
  </si>
  <si>
    <t>贵州久益矿业股份有限公司水城县都格乡保兴煤矿（北井）</t>
  </si>
  <si>
    <t>江煤贵州矿业集团有限公司</t>
  </si>
  <si>
    <t>江煤贵州矿业集团有限责任公司水城县阿戛镇小牛煤矿</t>
  </si>
  <si>
    <t>贵州华瑞鼎兴能源有限公司水城县阿戛乡陈家沟煤矿</t>
  </si>
  <si>
    <t>复验通过2019.8</t>
  </si>
  <si>
    <t>贵州吉龙投资有限公司水城县鸡场霖源煤矿</t>
  </si>
  <si>
    <t>贵州华电安顺华荣投资有限公司</t>
  </si>
  <si>
    <t>贵州华电安顺华荣投资有限公司水城县新兴煤矿</t>
  </si>
  <si>
    <r>
      <rPr>
        <sz val="10"/>
        <rFont val="宋体"/>
        <charset val="134"/>
      </rPr>
      <t>贵州长顺巨能矿业有限公司</t>
    </r>
    <r>
      <rPr>
        <sz val="10"/>
        <rFont val="Times New Roman"/>
        <charset val="134"/>
      </rPr>
      <t xml:space="preserve">  </t>
    </r>
  </si>
  <si>
    <r>
      <rPr>
        <sz val="10"/>
        <rFont val="宋体"/>
        <charset val="134"/>
      </rPr>
      <t>贵州长顺巨能矿业有限公司三岔沟煤矿</t>
    </r>
    <r>
      <rPr>
        <sz val="10"/>
        <rFont val="Times New Roman"/>
        <charset val="134"/>
      </rPr>
      <t xml:space="preserve">  </t>
    </r>
  </si>
  <si>
    <t>贵州正华矿业有限公司水城县化乐镇朝阳煤矿</t>
  </si>
  <si>
    <t>贵州华瑞鼎兴能源有限公司水城县大田煤矿</t>
  </si>
  <si>
    <t>贵州久益矿业股份有限公司水城县都格保兴煤矿（南井）</t>
  </si>
  <si>
    <t>贵州中铝恒泰合矿业有限公司</t>
  </si>
  <si>
    <t>贵州中铝恒泰合矿业有限公司水城县勺米乡老地沟煤矿</t>
  </si>
  <si>
    <t>贵州久益矿业股份有限公司水城县阿戛乡禹举明煤矿</t>
  </si>
  <si>
    <t>钟山区</t>
  </si>
  <si>
    <t>贵州水城矿业股份有限公司大湾煤矿 （（中井））</t>
  </si>
  <si>
    <t>贵州水城矿业（集团）有限责任公司汪家寨煤矿</t>
  </si>
  <si>
    <t>贵州万胜恒通矿业有限公司</t>
  </si>
  <si>
    <t>镇艺煤矿</t>
  </si>
  <si>
    <t>黔南州</t>
  </si>
  <si>
    <t>荔波县</t>
  </si>
  <si>
    <t>贵州广盛源集团矿业有限公司荔波县立化镇下寨煤矿</t>
  </si>
  <si>
    <t>福泉市</t>
  </si>
  <si>
    <t>贵州恒睿矿业有限公司</t>
  </si>
  <si>
    <t>贵州恒睿矿业有限公司福泉市地松镇干塘边煤矿</t>
  </si>
  <si>
    <t>贵州恒睿矿业有限公司福泉市地松镇哈麻冲煤矿</t>
  </si>
  <si>
    <t>瓮安县</t>
  </si>
  <si>
    <t>贵州省瓮安煤矿有限公司</t>
  </si>
  <si>
    <t>贵州省瓮安煤矿有限公司瓮安煤矿陡山井</t>
  </si>
  <si>
    <t>黔西南州</t>
  </si>
  <si>
    <t>安龙县</t>
  </si>
  <si>
    <t>贵州省安龙县同煤有限公司</t>
  </si>
  <si>
    <t>贵州省安龙县同煤有限公司安龙县龙山镇炜烽煤矿</t>
  </si>
  <si>
    <t>贵州泰昌安能源集团矿业有限公司</t>
  </si>
  <si>
    <t>贵州泰昌安能源集团矿业有限公司安龙县戈塘镇黑金煤矿</t>
  </si>
  <si>
    <t>普安县</t>
  </si>
  <si>
    <t>贵州新宜矿业（集团）有限公司</t>
  </si>
  <si>
    <t>贵州新宜矿业（集团）有限公司普安县楼下镇郭家地煤矿</t>
  </si>
  <si>
    <t>贵州新宜矿业（集团）有限公司普安县楼下镇恒泰煤矿</t>
  </si>
  <si>
    <t>2020年完成项目</t>
  </si>
  <si>
    <t>贵州兴安煤业有限公司</t>
  </si>
  <si>
    <t>贵州兴安煤业有限公司（普安县糯东煤矿一期）</t>
  </si>
  <si>
    <t>贵州省泰昌安能源集团矿业有限公司</t>
  </si>
  <si>
    <t>贵州泰昌安能源集团矿业有限公司普安县地瓜镇宏发煤矿</t>
  </si>
  <si>
    <t>通过验收2018.10.25</t>
  </si>
  <si>
    <t>贵州神峰矿业集团有限公司</t>
  </si>
  <si>
    <t>贵州神峰矿业集团有限公司普安县楼下镇嘉龙煤矿</t>
  </si>
  <si>
    <t>补者煤矿</t>
  </si>
  <si>
    <t>通过验收2020.12</t>
  </si>
  <si>
    <t>晴隆县</t>
  </si>
  <si>
    <t>山东能源集团贵州矿业有限公司晴隆县大厂镇全伦煤矿</t>
  </si>
  <si>
    <t>黔南州久丰西矿业（集团）有限公司</t>
  </si>
  <si>
    <t>黔西南州久丰矿业（集团）有限公司晴隆县紫马乡久丰紫马煤矿</t>
  </si>
  <si>
    <t>通过验收2018.3.28</t>
  </si>
  <si>
    <t>贵州吉顺矿业有限公司晴隆县永荣煤矿</t>
  </si>
  <si>
    <t>黔西南州久丰矿业（集团）有限公司</t>
  </si>
  <si>
    <t>黔西南州久丰矿业（集团）有限公司晴隆县大厂镇全力煤矿</t>
  </si>
  <si>
    <t>贵州晴隆恒盛西南矿业投资管理有限公司晴隆县鸡场镇锦源煤矿</t>
  </si>
  <si>
    <t>通过验收2020.9</t>
  </si>
  <si>
    <t>2020年9月</t>
  </si>
  <si>
    <t>贵州晴隆恒盛西南矿业投资管理有限公司晴隆县红寨煤矿</t>
  </si>
  <si>
    <t>2019年12月</t>
  </si>
  <si>
    <t>贵州世纪华鼎能源投资有限公司</t>
  </si>
  <si>
    <t>贵州世纪华鼎能源投资有限公司晴隆县鸡场镇源兴煤矿</t>
  </si>
  <si>
    <t>兴仁市</t>
  </si>
  <si>
    <t>贵州融华集团投资有限责任公司</t>
  </si>
  <si>
    <t>远程煤矿</t>
  </si>
  <si>
    <t>贵州泰昌安能源集团有限公司</t>
  </si>
  <si>
    <t>兴仁市新龙场镇桂兴煤矿</t>
  </si>
  <si>
    <t>兴仁县</t>
  </si>
  <si>
    <t>贵州泰昌安能源集团矿业有限公司兴仁县潘家庄镇兴顺煤矿</t>
  </si>
  <si>
    <t>通过验收2018.6.26</t>
  </si>
  <si>
    <t>贵州峄兴矿业有限公司兴仁县四联乡顺发煤矿</t>
  </si>
  <si>
    <t>通过验收2018.10.26</t>
  </si>
  <si>
    <t>贵州峄兴矿业有限公司兴仁县兴利煤矿</t>
  </si>
  <si>
    <t>贵州连云矿业有限公司</t>
  </si>
  <si>
    <t>贵州连云矿业有限公司兴仁县潘家庄镇旭东煤矿</t>
  </si>
  <si>
    <t>通过验收2019.8.11</t>
  </si>
  <si>
    <t>贵州汉诺矿业有限公司</t>
  </si>
  <si>
    <t>贵州汉诺矿业有限公司兴仁县四联乡合营煤矿</t>
  </si>
  <si>
    <t>贵州连云矿业有限公司黔西南州兴仁县振兴煤矿</t>
  </si>
  <si>
    <t>贵州图南矿业（集团）有限公司</t>
  </si>
  <si>
    <t>贵州图南矿业集团有限公司兴仁县潘家庄镇兴隆煤矿</t>
  </si>
  <si>
    <t>贵州图南矿业集团有限公司兴仁县兴隆煤矿</t>
  </si>
  <si>
    <t>贵州吉顺矿业有限公司兴仁县兴民煤矿</t>
  </si>
  <si>
    <t>兴义市</t>
  </si>
  <si>
    <t>贵州神峰矿业集团有限公司兴义市雄武乡朝阳煤矿</t>
  </si>
  <si>
    <t>朝阳煤矿</t>
  </si>
  <si>
    <t>贞丰县</t>
  </si>
  <si>
    <t>贵州黔越矿业有限公司</t>
  </si>
  <si>
    <t>贵州黔越矿业有限公司贞丰县挽澜乡绿荫塘煤矿</t>
  </si>
  <si>
    <t>通过验收2018.6.27</t>
  </si>
  <si>
    <t>贵州黔越矿业有限公司贞丰县挽澜乡岔河联营煤矿</t>
  </si>
  <si>
    <t>岔河联营煤矿</t>
  </si>
  <si>
    <t>综合机械化改造（薄煤层）</t>
  </si>
  <si>
    <t>遵义市</t>
  </si>
  <si>
    <t>播州区</t>
  </si>
  <si>
    <t>江煤贵州矿业集团有限责任公司</t>
  </si>
  <si>
    <t>江煤贵州矿业集团有限责任公司遵义县平正乡大林煤矿</t>
  </si>
  <si>
    <t>贵州省朗月矿业投资有限公司遵义县枫香镇纸房煤矿</t>
  </si>
  <si>
    <t>贵州思瑞丰矿业集团有限公司</t>
  </si>
  <si>
    <t>贵州思瑞丰矿业集团有限公司遵义县泮水镇泮水煤矿</t>
  </si>
  <si>
    <t>桐梓县</t>
  </si>
  <si>
    <t>贵州耀辉矿业发展有限公司</t>
  </si>
  <si>
    <t>贵州耀辉矿业发展有限公司桐梓县大河镇大河煤矿</t>
  </si>
  <si>
    <t>桐梓县狮溪煤业有限公司</t>
  </si>
  <si>
    <t>桐梓县狮溪煤业有限公司桐梓县狮溪镇兴隆煤矿</t>
  </si>
  <si>
    <t>通过验收2018.9.20--10.19</t>
  </si>
  <si>
    <t>贵州赤天化花秋矿业有限责任公司</t>
  </si>
  <si>
    <t>贵州赤天化花秋矿业有限责任公司花秋二矿</t>
  </si>
  <si>
    <t>务川县</t>
  </si>
  <si>
    <t>贵州万峰集团矿业有限公司务川县玉带煤矿</t>
  </si>
  <si>
    <t>通过验收2018.7.10</t>
  </si>
  <si>
    <t>贵州绿宝能源开发有限公司务川县石朝乡青龙煤矿</t>
  </si>
  <si>
    <t>习水县</t>
  </si>
  <si>
    <t>贵州祥泰煤业投资有限公司</t>
  </si>
  <si>
    <t>贵州祥泰煤业投资有限公司习水县东皇镇泰丰煤矿</t>
  </si>
  <si>
    <t>通过验收2018.10.8</t>
  </si>
  <si>
    <t>贵州绿洲红城能源投资有限公司</t>
  </si>
  <si>
    <t>贵州加益煤业集团有限公司习水县东皇镇加益煤矿</t>
  </si>
  <si>
    <t>贵州绿洲红城能源投资有限公司习水县民化乡龙宝煤矿</t>
  </si>
  <si>
    <t>贵州绿洲红城能源投资有限公司习水县富泓煤矿</t>
  </si>
  <si>
    <t>通过验收2018.10.8。</t>
  </si>
  <si>
    <t>贵州绿洲红城能源投资有限公司习水县新兴宏能煤矿</t>
  </si>
  <si>
    <t>贵州绿洲红城能源投资有限公司习水县民化乡东枫煤矿</t>
  </si>
  <si>
    <t>贵州诚搏煤业有限公司习水县习隆煤矿</t>
  </si>
  <si>
    <t>贵州万胜恒通矿业有限责任公司赤水市岔角煤矿</t>
  </si>
  <si>
    <t>贵州诚搏煤业有限公司</t>
  </si>
  <si>
    <t>贵州诚搏煤业有限公司习水县马临工业经济区庆华煤矿</t>
  </si>
  <si>
    <t>贵州能发电力燃料开发有限公司</t>
  </si>
  <si>
    <t>贵州金益煤炭开发有限公司木担坝煤矿</t>
  </si>
  <si>
    <t>复验通过2020.5</t>
  </si>
  <si>
    <t>贵州诚搏煤业有限公司习水县马临工业经济区天合煤矿</t>
  </si>
  <si>
    <t>贵州诚搏煤业有限公司习水县马临工业经济区振兴煤矿</t>
  </si>
  <si>
    <t>通过验收未清算小计</t>
  </si>
  <si>
    <t>贵州省轿子山煤矿平桥井</t>
  </si>
  <si>
    <t>平桥井已批关闭</t>
  </si>
  <si>
    <t>8+1</t>
  </si>
  <si>
    <t>已验收未清算</t>
  </si>
  <si>
    <t>2</t>
  </si>
  <si>
    <t>作为配对指标关闭</t>
  </si>
  <si>
    <t>（二）、1.（2）</t>
  </si>
  <si>
    <t>按预拨资金清算</t>
  </si>
  <si>
    <t>贵州省轿子山分公司新井</t>
  </si>
  <si>
    <t>已报承诺书，未见市县局签章。已兑现240万元。</t>
  </si>
  <si>
    <t>（二）、2</t>
  </si>
  <si>
    <t>收回资金。（报承诺后转按预拨资金清算）</t>
  </si>
  <si>
    <t>贵州马幺坡矿有限公司</t>
  </si>
  <si>
    <t>平坝县乐平乡大源煤矿</t>
  </si>
  <si>
    <t>通过验收2021.6</t>
  </si>
  <si>
    <t>未闭合</t>
  </si>
  <si>
    <t>7+1，无瓦斯</t>
  </si>
  <si>
    <t>2021年完成，按预拨资金清算</t>
  </si>
  <si>
    <t>未提交闭合材料</t>
  </si>
  <si>
    <t>（一）、2</t>
  </si>
  <si>
    <t>收回资金。（提交闭合材料后转按预拨资金清算）</t>
  </si>
  <si>
    <t>（一）、1</t>
  </si>
  <si>
    <t>按奖补标准清算</t>
  </si>
  <si>
    <t>贵州汇巨能源投资有限公司</t>
  </si>
  <si>
    <t>贵州汇巨能源投资有限公司百里杜鹃滴水岩煤矿</t>
  </si>
  <si>
    <t>2021年1月通过验收，2020年完成项目。</t>
  </si>
  <si>
    <t>2020年12月29日获得试运转批复</t>
  </si>
  <si>
    <t>贵州黔西化窝煤业有限公司</t>
  </si>
  <si>
    <t>贵州百里杜鹃润景能源投资有限公司贵州百里杜鹃金坡乡化窝煤矿</t>
  </si>
  <si>
    <t>通过验收2021.3</t>
  </si>
  <si>
    <t>2020年申请验收项目最后一批验收项目</t>
  </si>
  <si>
    <t>贵州百里杜鹃大水乡大安煤矿</t>
  </si>
  <si>
    <t>未闭合。</t>
  </si>
  <si>
    <t>30万吨/年</t>
  </si>
  <si>
    <t>2019年12月验收，2020年立项</t>
  </si>
  <si>
    <t>材料未闭合</t>
  </si>
  <si>
    <t>收回资金。（提交闭合材料后转按奖补标准清算）</t>
  </si>
  <si>
    <t>湖南安石（集团）六盘水煤业有限公司</t>
  </si>
  <si>
    <t>大方县普底乡鹏程煤矿</t>
  </si>
  <si>
    <t>2020年12月</t>
  </si>
  <si>
    <t>贵州省朗月矿业投资有限公司大方县达溪镇新果煤矿</t>
  </si>
  <si>
    <t>45万吨/年</t>
  </si>
  <si>
    <t>贵州广盛源集团矿业有限公司大方县六龙镇顺河煤矿</t>
  </si>
  <si>
    <t>通过验收2021.5</t>
  </si>
  <si>
    <t>辅助系统智能化改造（补充子项目）</t>
  </si>
  <si>
    <t>通过验收2019.10.18</t>
  </si>
  <si>
    <t>仅排水子项目，其他子项目已验收已清算。</t>
  </si>
  <si>
    <t>贵州黔宜能源集团有限公司大方县绿塘乡新发煤矿</t>
  </si>
  <si>
    <t>贵州贵得金矿业投资管理有限公司大方县绿塘乡佳宏煤矿</t>
  </si>
  <si>
    <t>7+1，无排水</t>
  </si>
  <si>
    <t>贵州渣坪煤业有限责任公司大方县凤山乡渣坪煤矿</t>
  </si>
  <si>
    <t>贵州大西南矿业有限公司大方县安乐乡安益煤矿</t>
  </si>
  <si>
    <t>贵州优能（集团）矿业股份有限公司赫章县威奢乡威奢煤矿</t>
  </si>
  <si>
    <t>复验通过2019.10</t>
  </si>
  <si>
    <t>2019年10月</t>
  </si>
  <si>
    <t>赫章县妈姑镇何家冲煤矿</t>
  </si>
  <si>
    <t>赫章六曲河镇拉苏煤矿</t>
  </si>
  <si>
    <t>贵州天健矿业集团股份有限公司金沙县新化乡新化煤矿一号井</t>
  </si>
  <si>
    <t>2020年6月</t>
  </si>
  <si>
    <t>贵州天健矿业集团股份有限公司金沙县源村乡重源煤矿</t>
  </si>
  <si>
    <t>通过验收2020.8</t>
  </si>
  <si>
    <t>2020年8月</t>
  </si>
  <si>
    <t>贵州天健矿业集团股份有限公司金沙县源村乡回归煤矿</t>
  </si>
  <si>
    <t>贵州渝能矿业有限责任公司</t>
  </si>
  <si>
    <t>贵州渝能矿业有限责任公司金沙县木孔乡木孔煤矿</t>
  </si>
  <si>
    <t>2020年</t>
  </si>
  <si>
    <t>2020年12月30日获得安证</t>
  </si>
  <si>
    <t>2020年12月31日取得安证，进入生产煤矿名单。</t>
  </si>
  <si>
    <t>贵州天健矿业集团股份有限公司金沙县禹谟镇立新煤矿</t>
  </si>
  <si>
    <t>贵州省朗月矿业投资有限公司金沙县化觉乡玉龙煤矿</t>
  </si>
  <si>
    <t>复验通过2020.8</t>
  </si>
  <si>
    <t>未报承诺书</t>
  </si>
  <si>
    <t>贵州盛联新能源投资有限公司</t>
  </si>
  <si>
    <t>贵州盛联新能源投资有限公司金沙县城关镇祁兴煤矿</t>
  </si>
  <si>
    <t>急倾斜按煤炭处80号文申报炮采</t>
  </si>
  <si>
    <t>贵州永基矿业投资有限公司纳雍县猪场乡新春煤矿</t>
  </si>
  <si>
    <t>60万吨/年</t>
  </si>
  <si>
    <t>贵州青利集团有限公司</t>
  </si>
  <si>
    <t>贵州青利集团有限公司纳雍县曙光乡王家营青利煤矿</t>
  </si>
  <si>
    <t>贵州鑫福能源开发有限公司纳雍县阳长镇东联煤矿</t>
  </si>
  <si>
    <t>通过验收2020.10</t>
  </si>
  <si>
    <t>贵州比德煤业有限公司</t>
  </si>
  <si>
    <t>贵州比德煤业有限公司比德煤矿</t>
  </si>
  <si>
    <t>贵州水城矿业股份有限公司纳雍县阳长镇大坝田煤矿</t>
  </si>
  <si>
    <t>纳雍县宏腾煤业投资有限责任公司</t>
  </si>
  <si>
    <t>纳雍县宏腾煤业投资有限责任公司纳雍县鬃岭镇富民煤矿</t>
  </si>
  <si>
    <t>纳雍县昌晟能源有限公司</t>
  </si>
  <si>
    <t>贵州世纪华鼎能源投资有限公司纳雍县勺窝乡沙田煤矿</t>
  </si>
  <si>
    <t>纳雍县鸿腾煤业投资有限责任公司</t>
  </si>
  <si>
    <t>纳雍县勺窝乡小龙井煤矿</t>
  </si>
  <si>
    <t>贵州甲盛龙集团矿业投资有限公司</t>
  </si>
  <si>
    <t>高源煤矿</t>
  </si>
  <si>
    <t>贵州鲁中矿业有限责任公司纳雍县王家寨煤矿</t>
  </si>
  <si>
    <t>贵州纳雍县大圆煤业有限公司</t>
  </si>
  <si>
    <t>七星关</t>
  </si>
  <si>
    <t>毕节市长春镇垭关煤矿</t>
  </si>
  <si>
    <t>七星关区</t>
  </si>
  <si>
    <t>安顺永峰煤焦集团有限公司</t>
  </si>
  <si>
    <t>安顺永峰煤焦集团有限公司毕节市七星关区对坡镇先明煤矿</t>
  </si>
  <si>
    <t>贵州东银同诚能源有限公司黔西县羊场乡龙华煤矿</t>
  </si>
  <si>
    <t>2020年底申请验收项目最后一批验收项目</t>
  </si>
  <si>
    <t>贵州东银同诚能源有限公司黔西县谷里镇石桥煤矿</t>
  </si>
  <si>
    <t>未报承诺书。2021年4月进入联合试运转。</t>
  </si>
  <si>
    <t>贵州中航国际能源开发有限公司黔西县中金煤矿区雷公山煤矿</t>
  </si>
  <si>
    <t>州黔宜能源集团有限公司</t>
  </si>
  <si>
    <t>州黔宜能源集团有限公司黔西县花溪乡禹花煤矿</t>
  </si>
  <si>
    <t>高坡煤矿</t>
  </si>
  <si>
    <t>贵州优能（集团）矿业股份有限公司威宁县炉山镇鑫峰煤矿</t>
  </si>
  <si>
    <t>贵州水城矿业（集团）有限责任公司织金县绮陌乡文家坝一矿（一期）</t>
  </si>
  <si>
    <t>综合机械化改造（120万吨/年，薄煤层）</t>
  </si>
  <si>
    <t>未闭合，缺专家验收资料。</t>
  </si>
  <si>
    <t>120万吨/年，薄煤层</t>
  </si>
  <si>
    <t>通过验收（3个子项目）2018.3.5-剩余2020.12</t>
  </si>
  <si>
    <t>二、2018.7.6-     十五、2021.3.18</t>
  </si>
  <si>
    <t>未闭合，缺专家验收资料，辅助合同或协议。</t>
  </si>
  <si>
    <t>毕节中城能源有限责任公司</t>
  </si>
  <si>
    <t>肥田煤矿</t>
  </si>
  <si>
    <t>产能置换（已批）</t>
  </si>
  <si>
    <t>120万吨/年</t>
  </si>
  <si>
    <t>贵州鲁中矿业有限责任公司织金县三塘镇安桂良煤矿</t>
  </si>
  <si>
    <t>贵州鲁中矿业有限责任公司织金县三塘镇秀华煤矿</t>
  </si>
  <si>
    <t>不在名单。2021年2月3日获得安证</t>
  </si>
  <si>
    <t>贵州中耀矿业有限公司织金县珠藏镇金龙川煤矿</t>
  </si>
  <si>
    <t>贵州飞尚能源有限公司织金县马场乡凹河煤矿</t>
  </si>
  <si>
    <t>贵州鲁中矿业有限责任公司织金县龙场镇贵平煤矿</t>
  </si>
  <si>
    <t>闭合（核实档案）</t>
  </si>
  <si>
    <t>贵州大西南矿业有限公司织金县中寨乡宏达煤矿</t>
  </si>
  <si>
    <t>绮陌乡兴荣煤矿</t>
  </si>
  <si>
    <t>织金县西湖煤业有限公司</t>
  </si>
  <si>
    <t>城关镇沟沟寨煤矿</t>
  </si>
  <si>
    <t>贵州鲁中矿业有限公司</t>
  </si>
  <si>
    <t>贵州鲁中矿业有限公司织金县营合乡林贵煤矿</t>
  </si>
  <si>
    <t>贵州浙商矿业集团有限公司</t>
  </si>
  <si>
    <t>贵州浙商矿业集团有限公司修文县六广镇丁家寨煤矿</t>
  </si>
  <si>
    <t>技改45万吨/年</t>
  </si>
  <si>
    <t>贵州浙商矿业集团有限公司修文县谷堡乡大营煤矿</t>
  </si>
  <si>
    <t>2020年12月28日获得联合试运转批复</t>
  </si>
  <si>
    <t>大宏煤矿</t>
  </si>
  <si>
    <t>45万吨/年，两套综采工作面共同使用。</t>
  </si>
  <si>
    <t>贵州万海隆矿业集团股份有限公司</t>
  </si>
  <si>
    <t>播雨村煤矿</t>
  </si>
  <si>
    <t>通过验收2020.10
原2019.4验收未通过</t>
  </si>
  <si>
    <t>7+1，无压风</t>
  </si>
  <si>
    <t>2020年10月</t>
  </si>
  <si>
    <t>六盘水恒鼎实业有限公司盘县柏果镇兴达煤矿</t>
  </si>
  <si>
    <t>贵州盘县紫森源（集团）实业发展投资有限公司</t>
  </si>
  <si>
    <t>贵州盘县紫森源（集团）实业发展投资有限公司盘县乐民镇鸿辉煤矿</t>
  </si>
  <si>
    <t>贵州盘县紫森源（集团）实业发展投资有限公司盘县响水镇蟒源联营煤矿</t>
  </si>
  <si>
    <t>未闭合，缺二次验收相关资料。</t>
  </si>
  <si>
    <t>材料未闭合，未报承诺书。</t>
  </si>
  <si>
    <t>收回资金。（材料闭合，提交承诺书后转按预拨资金清算）</t>
  </si>
  <si>
    <t>贵州盘县紫森源（集团）公司</t>
  </si>
  <si>
    <t>贵州盘县紫森源（集团）实业发展投资有限公司盘县红果镇仲恒煤矿</t>
  </si>
  <si>
    <t>贵州毕节百矿大能煤业有限公司</t>
  </si>
  <si>
    <t>贵州毕节百矿大能煤业有限责任公司盘县红果镇樟木树煤矿</t>
  </si>
  <si>
    <t>6+1，无供配电和信息，奖补基数410万元。</t>
  </si>
  <si>
    <t>未闭合，缺合同或发票。</t>
  </si>
  <si>
    <t>贵州中纸投资有限公司盘县平关镇大坪煤矿</t>
  </si>
  <si>
    <t>复验通过2019.5.4-5.13</t>
  </si>
  <si>
    <t>2019年5月（2020年3月）</t>
  </si>
  <si>
    <t>贵州德佳投资有限公司盘县柏果镇红旗煤矿</t>
  </si>
  <si>
    <t>贵州吉龙投资有限公司盘县柏果镇小河头煤矿</t>
  </si>
  <si>
    <t>盘州市煤炭开发总公司盘州市柏果镇老沙田煤矿</t>
  </si>
  <si>
    <t>未闭合，合同未按标准签订。</t>
  </si>
  <si>
    <t>贵州晴隆恒盛西南矿业投资管理有限公司盘县水塘镇黑皮凹子煤矿</t>
  </si>
  <si>
    <t>贵州盘江精煤股份有限公司金佳煤矿</t>
  </si>
  <si>
    <t>贵州盘江精煤股份有限公司月亮田矿</t>
  </si>
  <si>
    <t>完成9个子项目，运输在2017年已验收已清算。</t>
  </si>
  <si>
    <t>贵州盘江精煤股份有限公司山脚树煤矿</t>
  </si>
  <si>
    <t>贵州松河煤业管理有限责任公司</t>
  </si>
  <si>
    <t>贵州松河煤业发展有限责任公司松河东一井</t>
  </si>
  <si>
    <t>不在名单（21年6月16 试运转）</t>
  </si>
  <si>
    <t>90万吨/年</t>
  </si>
  <si>
    <t>贵州湾田煤业集团有限公司盘县大山镇旧屋基井区</t>
  </si>
  <si>
    <t>贵州中纸投资有限公司盘县红果镇中纸厂煤矿</t>
  </si>
  <si>
    <t>六盘水恒鼎实业有限公司盘县柏果镇猛者鸡场河煤矿</t>
  </si>
  <si>
    <t>贵州丰鑫源矿业有限公司</t>
  </si>
  <si>
    <t>贵州丰鑫源矿业有限公司盘县柏果镇金河煤矿</t>
  </si>
  <si>
    <t>贵州盘江精煤股份有限公司火烧铺煤矿羊场坡井区</t>
  </si>
  <si>
    <t>9个子项目</t>
  </si>
  <si>
    <t>2021年2月通过验收，2020年完成项目</t>
  </si>
  <si>
    <t>2020年12月22日获得试运转批复。</t>
  </si>
  <si>
    <t>60万吨/年，井区无井型奖补，只给予采面奖补</t>
  </si>
  <si>
    <t>贵州博鑫矿业有限责任公司</t>
  </si>
  <si>
    <t>通过验收2019.6.1</t>
  </si>
  <si>
    <t>2019年</t>
  </si>
  <si>
    <t>贵州盘南煤业投资有限公司</t>
  </si>
  <si>
    <t>盘县盘南煤业投资有限公司盘县红果镇上纸厂煤矿</t>
  </si>
  <si>
    <t>荣祥煤矿</t>
  </si>
  <si>
    <t>山脚树煤矿</t>
  </si>
  <si>
    <t>羊场乡杨山煤矿</t>
  </si>
  <si>
    <t>平关镇平迤煤矿</t>
  </si>
  <si>
    <t>老厂镇云贵煤矿</t>
  </si>
  <si>
    <t>2020年11月10日取得试转运批复。</t>
  </si>
  <si>
    <t>石桥镇湘桥煤矿</t>
  </si>
  <si>
    <t>2020年12月11日取得试转运批复。</t>
  </si>
  <si>
    <t>贵州省越能吉源煤业有限公司</t>
  </si>
  <si>
    <t>吉源煤矿</t>
  </si>
  <si>
    <t>批复废止后恢复，已批保留</t>
  </si>
  <si>
    <t>六枝工矿（集团）有限责任公司</t>
  </si>
  <si>
    <t>六枝黑塘矿区化乐煤矿（一期）</t>
  </si>
  <si>
    <t>复验通过（4个子项目）2020.8</t>
  </si>
  <si>
    <t>通过验收综合信息化管控平台、工业视频监控子系统、排水子系统、运输子系统4个子项目。奖补基数310万元。</t>
  </si>
  <si>
    <t>收回资金。（材料闭合后转按奖补标准清算）</t>
  </si>
  <si>
    <t>化乐煤矿</t>
  </si>
  <si>
    <t>产能置换</t>
  </si>
  <si>
    <t>补充完成通风、瓦斯、压风、供配电、信息导引5个子项目。奖补基数190万元。</t>
  </si>
  <si>
    <t>材料未闭合。补充子项目未提交申报资料纸质版和立项申请审核表。</t>
  </si>
  <si>
    <t>收回资金。（材料闭合，补充资料后转按奖补标准清算）</t>
  </si>
  <si>
    <t>通过验收（4个子项目）2019.4</t>
  </si>
  <si>
    <t>2019年4月验收。2018年完成项目。但补充子项目2020年完成。</t>
  </si>
  <si>
    <t>在名单（安证有效期至2020年12月31日）</t>
  </si>
  <si>
    <t>后补充子项目2020年完成。</t>
  </si>
  <si>
    <t>通过验收2021.3
（通风、瓦斯、压风、供电、信息导引）</t>
  </si>
  <si>
    <t>闭合。（子项目分开立项）</t>
  </si>
  <si>
    <t>通风、瓦斯、压风、供电、信息导引。奖补基数190万元。</t>
  </si>
  <si>
    <t>贵州中铝恒泰合矿业有限公司钟山区老鹰山镇东风煤矿</t>
  </si>
  <si>
    <t>提交了承诺书，新系统达成原两化水平以上</t>
  </si>
  <si>
    <r>
      <rPr>
        <sz val="10"/>
        <rFont val="宋体"/>
        <charset val="134"/>
      </rPr>
      <t>贵州万海隆矿业集团股份有限公司</t>
    </r>
    <r>
      <rPr>
        <sz val="10"/>
        <rFont val="Times New Roman"/>
        <charset val="134"/>
      </rPr>
      <t xml:space="preserve"> </t>
    </r>
  </si>
  <si>
    <t>贵州万海隆矿业集团股份有限公司水城县蟠龙乡甘家沟煤矿</t>
  </si>
  <si>
    <t>复验通过2019.4.28-2020.1</t>
  </si>
  <si>
    <t>贵州毕节百矿大能煤业有限责任公司水城县玉舍大坪煤矿</t>
  </si>
  <si>
    <t>未闭合，缺远程验收报告。</t>
  </si>
  <si>
    <t>水矿集团</t>
  </si>
  <si>
    <t>贵州格目底矿业有限公司水城县玉舍中（井）煤矿</t>
  </si>
  <si>
    <t>贵州天伦矿业投资控股有限公司水城县阿戛凉水沟煤矿</t>
  </si>
  <si>
    <t>水城县支都煤矿</t>
  </si>
  <si>
    <t>2020年5月31日通过验收，2019年完成项目</t>
  </si>
  <si>
    <t>贵州华瑞鼎兴能源有限公司六盘水市水城县阿戛乡阿戛煤矿</t>
  </si>
  <si>
    <t>贵州贵能投资有限公司</t>
  </si>
  <si>
    <t>水城县都格河边煤矿</t>
  </si>
  <si>
    <t>水城燊达煤矿</t>
  </si>
  <si>
    <t>水城县阿戛捡材沟煤矿</t>
  </si>
  <si>
    <t>水城县杨家寨煤矿</t>
  </si>
  <si>
    <t>水城县勺米老地沟煤矿</t>
  </si>
  <si>
    <t>需补充项目立项申请审核表。</t>
  </si>
  <si>
    <t>收回资金（补充资料后转按奖补标准清算）</t>
  </si>
  <si>
    <t>米箩煤矿</t>
  </si>
  <si>
    <t>0.9</t>
  </si>
  <si>
    <t>贵州江煤集团</t>
  </si>
  <si>
    <t>小牛煤矿</t>
  </si>
  <si>
    <t>补充完成通风子系统、瓦斯抽采子系统、信息导引及发布子系统3个子项目，其他子项目已验收已清算。奖补基数100万元，按照0.9的奖励比例应奖补90万元。</t>
  </si>
  <si>
    <t>贵州水城矿业（集团）有限责任公司那罗寨煤矿</t>
  </si>
  <si>
    <t>未闭合，缺远程验收报告，缺市清算申请。</t>
  </si>
  <si>
    <t>材料未闭合。2020年12月补充申报部分子项目，未公示。</t>
  </si>
  <si>
    <t>贵州水城矿业（集团）有限责任公司汪家寨煤矿（平硐）</t>
  </si>
  <si>
    <t>8+1。平硐和斜井系统独立。</t>
  </si>
  <si>
    <t>贵州水城矿业（集团）有限责任公司汪家寨煤矿（斜井）</t>
  </si>
  <si>
    <t>7+1，无瓦斯。平硐和斜井系统独立。</t>
  </si>
  <si>
    <t>水城矿业股份有限公司</t>
  </si>
  <si>
    <t>大河边煤矿</t>
  </si>
  <si>
    <t>曾受生态红线影响未立项，需上会。</t>
  </si>
  <si>
    <t>贵州恒睿矿业有限公司福泉市城厢镇太平煤矿</t>
  </si>
  <si>
    <t>6+1，无瓦斯和信息，奖励基数440万元</t>
  </si>
  <si>
    <t>鸿达煤矿</t>
  </si>
  <si>
    <t>未提交清算闭合材料，项目申报材料缺立项申请审核表。</t>
  </si>
  <si>
    <t>收回资金。（提交闭合材料、立项申请审核表后转按预拨资金清算）</t>
  </si>
  <si>
    <t>贵定县</t>
  </si>
  <si>
    <t xml:space="preserve">贵州恒睿矿业有限公司贵定县铁厂乡摆哈煤矿 </t>
  </si>
  <si>
    <r>
      <rPr>
        <sz val="10"/>
        <rFont val="Times New Roman"/>
        <charset val="134"/>
      </rPr>
      <t>6+1</t>
    </r>
    <r>
      <rPr>
        <sz val="10"/>
        <rFont val="宋体"/>
        <charset val="134"/>
      </rPr>
      <t>，无瓦斯和排水，奖励基数410万元</t>
    </r>
  </si>
  <si>
    <t>贵州恒姑煤业有限公司</t>
  </si>
  <si>
    <t>恒姑煤矿</t>
  </si>
  <si>
    <t>需补充项目立项申报资料和项目立项申请审核表一份。</t>
  </si>
  <si>
    <t>贵州省瓮安煤矿有限公司夹山井</t>
  </si>
  <si>
    <t>贵州省瓮安县龙腾焦化有限责任公司</t>
  </si>
  <si>
    <t>贵州省瓮安县龙腾焦化有限责任公司瓮安县银盏乡银堂煤矿</t>
  </si>
  <si>
    <t>贵州汇巨能源集团投资有限公司</t>
  </si>
  <si>
    <t>贵州汇巨能源集团投资有限公司普安县地瓜老虎田煤矿</t>
  </si>
  <si>
    <t>未闭合，缺专家咨询报告。</t>
  </si>
  <si>
    <t>云庄煤矿</t>
  </si>
  <si>
    <t>宏松煤矿</t>
  </si>
  <si>
    <t>机械2018年第一批清算已清算无闭合资料。</t>
  </si>
  <si>
    <t>贵州晴隆恒盛西南矿业投资管理有限公司晴隆县中营镇仁禾煤矿</t>
  </si>
  <si>
    <t>已报承诺书，已兑现390万元。</t>
  </si>
  <si>
    <t>贵州中纸投资有限公司晴隆县中营镇新华煤矿</t>
  </si>
  <si>
    <t>三宝煤矿</t>
  </si>
  <si>
    <t>清算材料未闭合。申报材料缺立项申请审核表。</t>
  </si>
  <si>
    <t>收回资金。（提交闭合材料、补充申报审核表后转按奖补标准清算）</t>
  </si>
  <si>
    <t>贵州黔越矿业有限公司兴仁县四联乡二湾联营煤矿</t>
  </si>
  <si>
    <t>核能30万吨/年</t>
  </si>
  <si>
    <t>已报承诺书，已兑现50万元。</t>
  </si>
  <si>
    <t>复验通过2019.11-2019.12</t>
  </si>
  <si>
    <t>已报承诺书，已兑现0元。</t>
  </si>
  <si>
    <t>贵州万峰矿业有限公司兴仁县李关乡祥隆煤矿</t>
  </si>
  <si>
    <t>复验通过2019.3.23-2020.4</t>
  </si>
  <si>
    <t>贵州图南矿业集团有限公司兴仁县潘家庄镇王家寨煤矿</t>
  </si>
  <si>
    <t>供配电子项目和运输子项目。其他子项目已验收已清算。</t>
  </si>
  <si>
    <t>贵州福平能源集团投资有限公司</t>
  </si>
  <si>
    <t>贵州福平能源集团投资有限公司兴义市白瓦窑镇凹子冲煤矿</t>
  </si>
  <si>
    <t>贵州神峰矿业集团有限公司兴义市雄武乡承龙煤矿</t>
  </si>
  <si>
    <t>贵州万峰矿业有限公司兴义市白碗窑镇超强煤矿</t>
  </si>
  <si>
    <t>该矿已完成项目，但在2020年12月关闭退出。</t>
  </si>
  <si>
    <t>待定</t>
  </si>
  <si>
    <t>贵州黔越矿业有限公司贞丰县挽澜乡新鸿发煤矿</t>
  </si>
  <si>
    <t>贵州黔越矿业有限公司贞丰县挽澜乡大石堡煤矿</t>
  </si>
  <si>
    <t>贵州景盛矿业有限公司</t>
  </si>
  <si>
    <t>遵义县泮水镇石关煤矿</t>
  </si>
  <si>
    <t>遵义县纸房煤矿</t>
  </si>
  <si>
    <t>45万吨/年，薄煤层采面综合机械化</t>
  </si>
  <si>
    <t>2019年12月验收，2020年立项。</t>
  </si>
  <si>
    <t xml:space="preserve">播州区 </t>
  </si>
  <si>
    <t>贵州泰昌安能源集团矿业有限公司遵义县泮水镇兴安煤矿</t>
  </si>
  <si>
    <t>道真仡佬族
苗族自治县</t>
  </si>
  <si>
    <t>贵州吉利能源投资有限公司</t>
  </si>
  <si>
    <t>贵州吉利能源投资有限公司遵义道真仡佬族苗族自治县隆兴镇浣溪煤矿</t>
  </si>
  <si>
    <t>汇川区</t>
  </si>
  <si>
    <t>贵州景盛矿业有限公司汇川区山盆镇隆鑫煤矿</t>
  </si>
  <si>
    <t>30万吨/年，薄煤层</t>
  </si>
  <si>
    <t>贵州景盛矿业有限公司遵义县山盆镇隆鑫煤矿</t>
  </si>
  <si>
    <t>遵义建鑫煤业有限公司</t>
  </si>
  <si>
    <t>遵义市建鑫煤业有限公司汇川区高坪镇开发煤矿</t>
  </si>
  <si>
    <t>绥阳县</t>
  </si>
  <si>
    <t>贵州恒隆源矿业有限公司</t>
  </si>
  <si>
    <t>贵州恒隆源矿业有限公司绥阳县枧坝镇联盟煤矿</t>
  </si>
  <si>
    <t>复验通过2019.12</t>
  </si>
  <si>
    <t>6+1，无瓦斯和排水，奖励基数410万元</t>
  </si>
  <si>
    <t>贵州渝能矿业有限责任公司桐梓县吉源煤矿</t>
  </si>
  <si>
    <t>未闭合，缺专家综合意见。</t>
  </si>
  <si>
    <t>贵州耀辉矿业发展有限公司桐梓县木瓜镇万顺煤矿</t>
  </si>
  <si>
    <t>桐梓县松坎道角煤矿</t>
  </si>
  <si>
    <t>桐梓县鑫鑫矿业有限公司</t>
  </si>
  <si>
    <t>鑫鑫煤矿</t>
  </si>
  <si>
    <t>2020年12月18日获得试运转批复。</t>
  </si>
  <si>
    <t>正安县</t>
  </si>
  <si>
    <t>贵州德源能投投资有限责任公司正安县小雅镇茶林堡煤矿</t>
  </si>
  <si>
    <t>未通过验收小计</t>
  </si>
  <si>
    <t>贵州马幺坡矿业有限公司平坝区乐平乡石旮旯煤矿</t>
  </si>
  <si>
    <t>/</t>
  </si>
  <si>
    <t>未通过验收</t>
  </si>
  <si>
    <t>3</t>
  </si>
  <si>
    <t>（二）、2.（4）</t>
  </si>
  <si>
    <t>收回资金。（报承诺后转按兑现到矿资金清算）</t>
  </si>
  <si>
    <t>按兑现到矿资金清算</t>
  </si>
  <si>
    <t>安顺盘龙树集团投资有限公司平坝区乐平乡水坝煤矿</t>
  </si>
  <si>
    <t>收回资金。（若属分类处置（一、3类，补充承诺书后转按预拨资金清算））</t>
  </si>
  <si>
    <t>贵州马幺坡矿业有限公司平坝区乐平乡梨树边煤矿</t>
  </si>
  <si>
    <t>马幺坡煤矿</t>
  </si>
  <si>
    <t>普定县东光煤矿有限责任公司</t>
  </si>
  <si>
    <t>紫云县</t>
  </si>
  <si>
    <t>贵州万锋矿业有限公司</t>
  </si>
  <si>
    <t>贵州万峰矿业有限公司紫云县黄泥坡煤矿</t>
  </si>
  <si>
    <t>报文收回资金</t>
  </si>
  <si>
    <t>收回资金</t>
  </si>
  <si>
    <t>贵州美升能源集团有限公司大方县黄泥塘镇庆兴煤矿</t>
  </si>
  <si>
    <t>截止2021年6月未完成替换保留？</t>
  </si>
  <si>
    <t>（二）、3.（2）</t>
  </si>
  <si>
    <t>收回资金。项目停建、未建、撤销。</t>
  </si>
  <si>
    <t>0</t>
  </si>
  <si>
    <t>贵州吉顺矿业有限公司大方县星宿乡阳箐煤矿</t>
  </si>
  <si>
    <t>贵州省赫章县哲庄煤矿</t>
  </si>
  <si>
    <t>贵州鲁中矿业有限责任公司金沙县新化乡福利院煤矿</t>
  </si>
  <si>
    <t>贵州黎明能源集团有限责任公司金沙县西洛乡东风煤矿</t>
  </si>
  <si>
    <t>贵州新宜矿业（集团）有限公司金沙县新化乡新化煤矿五号井</t>
  </si>
  <si>
    <t>贵州天健矿业集团股份有限公司金沙县安洛乡闽安煤矿</t>
  </si>
  <si>
    <t>贵州钰祥矿业集团投资有限公司金沙县高坪乡硫磺坡煤矿</t>
  </si>
  <si>
    <t>贵州黎明能源集团有限责任公司金沙县新化乡新华煤矿</t>
  </si>
  <si>
    <t>贵州省朗月矿业投资有限公司金沙县高坪乡老虎石煤矿</t>
  </si>
  <si>
    <t>贵州中岭煤业公司中岭煤矿</t>
  </si>
  <si>
    <t>未批。不关</t>
  </si>
  <si>
    <t>纳雍县鸿腾煤业投资有限责任公司纳雍县鬃岭镇鑫达煤矿</t>
  </si>
  <si>
    <t>收回资金。（若属分类处置第（一）、3类，补充承诺书后转按预拨资金清算）</t>
  </si>
  <si>
    <t>贵州黔宜能源集团有限公司七星关区燕子口镇宝黔煤矿</t>
  </si>
  <si>
    <t>鑫黔煤矿</t>
  </si>
  <si>
    <t>郁家寨煤矿</t>
  </si>
  <si>
    <t>未批？</t>
  </si>
  <si>
    <t>贵州天伦矿业投资控股有限公司威宁县石门乡铁厂煤矿</t>
  </si>
  <si>
    <t>贵州贵得金矿业投资管理有限公司织金县猫场镇检槽田煤矿</t>
  </si>
  <si>
    <t>贵州新浙能矿业有限公司织金县熊家场乡国安煤矿</t>
  </si>
  <si>
    <t>贵州新浙能矿业有限公司织金县马场乡营脚煤矿</t>
  </si>
  <si>
    <t>贵州新浙能矿业有限公司织金县珠藏镇宏发煤矿</t>
  </si>
  <si>
    <t>贵州众一金彩黔矿业有限公司织金县普翁乡（纳雍乡）杨柳煤矿</t>
  </si>
  <si>
    <t>贵州兴伟兴能源投资有限公司织金县中寨乡兴林煤矿</t>
  </si>
  <si>
    <t>贵州贵得金矿业投资管理有限公司织金县彭家湾煤矿</t>
  </si>
  <si>
    <t>八步镇鑫安煤矿</t>
  </si>
  <si>
    <t>贵州浙商矿业集团有限公司修文县六广镇龙窝煤矿</t>
  </si>
  <si>
    <t>贵州浙商矿业集团有限公司修文县六广镇三利煤矿</t>
  </si>
  <si>
    <t>贵州路鑫喜义工矿股份有限公司六枝特区中寨乡凸山田煤矿</t>
  </si>
  <si>
    <t>关闭</t>
  </si>
  <si>
    <t>收回资金。煤矿退出关闭</t>
  </si>
  <si>
    <t>（二）、1.（1）</t>
  </si>
  <si>
    <t>掘进工作面子系统</t>
  </si>
  <si>
    <t>贵州德佳投资有限公司盘县羊场乡松杨煤矿</t>
  </si>
  <si>
    <t>贵州德佳投资有限公司盘县柏果镇毛寨煤矿</t>
  </si>
  <si>
    <t>贵州德佳投资有限公司盘县老厂镇银逢煤矿</t>
  </si>
  <si>
    <t>长箐煤矿</t>
  </si>
  <si>
    <t>收回资金。关闭退出</t>
  </si>
  <si>
    <t>贵州毕节百矿大能煤业有限责任公司水城县阿戛乡大树脚煤矿</t>
  </si>
  <si>
    <t>水城县鸡场霖源煤矿</t>
  </si>
  <si>
    <t>申报材料缺立项申请审核表。</t>
  </si>
  <si>
    <t>收回资金。（若属分类处置第（一）、3类，补充承诺书、立项申请审核表后转按预拨资金清算）</t>
  </si>
  <si>
    <t>平塘县</t>
  </si>
  <si>
    <t>贵州齐鲁能源有限公司</t>
  </si>
  <si>
    <t>贵州齐鲁能源有限公司平塘县兴发煤矿</t>
  </si>
  <si>
    <t>贵州省瓮安煤矿有限公司东平硐井（新井）</t>
  </si>
  <si>
    <t>幸福煤矿</t>
  </si>
  <si>
    <t>贵州福平能源集团投资有限公司安龙县安泰煤矿</t>
  </si>
  <si>
    <t>已报承诺书，已兑现0万元。</t>
  </si>
  <si>
    <t>已报承诺书，已兑现180万元。</t>
  </si>
  <si>
    <t>贵州图南矿业(集团）有限公司</t>
  </si>
  <si>
    <t>贵州图南矿业（集团）有限公司安龙县海子乡长湾煤矿</t>
  </si>
  <si>
    <t>普安县楼下安宁煤矿</t>
  </si>
  <si>
    <t>未批</t>
  </si>
  <si>
    <t>截止2021年6月未完成替换保留。已兑现到矿240万元。</t>
  </si>
  <si>
    <t>久丰矿业（集团）有限责任公司</t>
  </si>
  <si>
    <t>长兴煤矿</t>
  </si>
  <si>
    <t>申报材料缺立项申请审核表。已报承诺书。</t>
  </si>
  <si>
    <t>（一）、3</t>
  </si>
  <si>
    <t>补充立项申请审核表后转按预拨资金清算</t>
  </si>
  <si>
    <t>贵州泰昌安能源集团矿业有限公司兴仁县水井湾煤矿</t>
  </si>
  <si>
    <t>已报承诺书。已兑现到矿20万元。</t>
  </si>
  <si>
    <t>已报承诺书，实际兑现到矿0万元。</t>
  </si>
  <si>
    <t>贵州峄兴矿业有限公司兴</t>
  </si>
  <si>
    <t>贵州峄兴矿业有限公司兴仁县下山镇黔山煤矿</t>
  </si>
  <si>
    <t>已报情况说明承诺2023年完成，有市、县局盖章。</t>
  </si>
  <si>
    <t>贵州神峰矿业集团有限公司兴义市雄武乡兴发煤矿</t>
  </si>
  <si>
    <t>已报承诺书，已兑现119万元。</t>
  </si>
  <si>
    <t>已报承诺书，已兑现130.2万元。</t>
  </si>
  <si>
    <t>贵州景盛矿业有限公司遵义县马蹄镇南方煤矿</t>
  </si>
  <si>
    <t>收回资金。截止2021年6月未完成替换保留？</t>
  </si>
  <si>
    <t>贵州景盛矿业有限公司遵义县山盆镇遵沿煤矿</t>
  </si>
  <si>
    <t>贵州景盛矿业有限公司遵义县山盆镇金虎煤矿</t>
  </si>
  <si>
    <t>贵州省桐梓县世纪煤焦有限公司</t>
  </si>
  <si>
    <t>贵州省桐梓县世纪煤焦有限公司绥阳县宽阔镇大岩脚煤矿</t>
  </si>
  <si>
    <t>桐梓县狮溪煤业有限公司桐梓县松南煤矿</t>
  </si>
  <si>
    <t>贵州吉利能源投资有限公司桐梓县水坝塘镇强博煤矿</t>
  </si>
  <si>
    <t>贵州省桐梓县世纪煤焦有限公司桐梓县黄连乡煤矿</t>
  </si>
  <si>
    <t>贵州吉利能源投资有限公司桐梓县木瓜镇南垭煤矿</t>
  </si>
  <si>
    <t>贵州绿洲红城能源投资有限公司习水县良村镇华航煤矿</t>
  </si>
  <si>
    <t>贵州祥泰煤业投资有限公司习水县民化乡泰龙煤矿</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</si>
</sst>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 numFmtId="177" formatCode="0.00_ "/>
    <numFmt numFmtId="178" formatCode="0.0_ "/>
  </numFmts>
  <fonts count="42">
    <font>
      <sz val="11"/>
      <color theme="1"/>
      <name val="宋体"/>
      <charset val="134"/>
      <scheme val="minor"/>
    </font>
    <font>
      <b/>
      <sz val="10"/>
      <color theme="1"/>
      <name val="宋体"/>
      <charset val="134"/>
      <scheme val="minor"/>
    </font>
    <font>
      <b/>
      <sz val="10"/>
      <color theme="1"/>
      <name val="黑体"/>
      <charset val="134"/>
    </font>
    <font>
      <sz val="10"/>
      <color theme="1"/>
      <name val="宋体"/>
      <charset val="134"/>
      <scheme val="minor"/>
    </font>
    <font>
      <sz val="14"/>
      <name val="黑体"/>
      <charset val="134"/>
    </font>
    <font>
      <sz val="10"/>
      <name val="宋体"/>
      <charset val="134"/>
      <scheme val="minor"/>
    </font>
    <font>
      <sz val="18"/>
      <name val="宋体"/>
      <charset val="134"/>
      <scheme val="minor"/>
    </font>
    <font>
      <b/>
      <sz val="10"/>
      <name val="宋体"/>
      <charset val="134"/>
      <scheme val="minor"/>
    </font>
    <font>
      <b/>
      <sz val="10"/>
      <name val="黑体"/>
      <charset val="134"/>
    </font>
    <font>
      <b/>
      <sz val="10"/>
      <name val="黑体"/>
      <charset val="0"/>
    </font>
    <font>
      <sz val="10"/>
      <name val="Times New Roman"/>
      <charset val="134"/>
    </font>
    <font>
      <sz val="10"/>
      <name val="宋体"/>
      <charset val="134"/>
    </font>
    <font>
      <sz val="10"/>
      <name val="宋体"/>
      <charset val="0"/>
    </font>
    <font>
      <sz val="10"/>
      <color indexed="8"/>
      <name val="宋体"/>
      <charset val="134"/>
    </font>
    <font>
      <sz val="10"/>
      <color indexed="8"/>
      <name val="仿宋_GB2312"/>
      <charset val="134"/>
    </font>
    <font>
      <sz val="10"/>
      <name val="黑体"/>
      <charset val="134"/>
    </font>
    <font>
      <sz val="10"/>
      <color rgb="FF000000"/>
      <name val="宋体"/>
      <charset val="134"/>
    </font>
    <font>
      <sz val="11"/>
      <color indexed="8"/>
      <name val="宋体"/>
      <charset val="134"/>
    </font>
    <font>
      <u/>
      <sz val="11"/>
      <color rgb="FF800080"/>
      <name val="宋体"/>
      <charset val="0"/>
      <scheme val="minor"/>
    </font>
    <font>
      <sz val="12"/>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indexed="9"/>
      <name val="宋体"/>
      <charset val="134"/>
    </font>
    <font>
      <b/>
      <sz val="11"/>
      <color theme="3"/>
      <name val="宋体"/>
      <charset val="134"/>
      <scheme val="minor"/>
    </font>
    <font>
      <sz val="11"/>
      <name val="宋体"/>
      <charset val="134"/>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9"/>
      <name val="宋体"/>
      <charset val="134"/>
    </font>
    <font>
      <sz val="12"/>
      <name val="Times New Roman"/>
      <charset val="134"/>
    </font>
  </fonts>
  <fills count="34">
    <fill>
      <patternFill patternType="none"/>
    </fill>
    <fill>
      <patternFill patternType="gray125"/>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3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92">
    <xf numFmtId="0" fontId="0" fillId="0" borderId="0">
      <alignment vertical="center"/>
    </xf>
    <xf numFmtId="0" fontId="19"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19" fillId="0" borderId="0"/>
    <xf numFmtId="0" fontId="21" fillId="9"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5" applyNumberFormat="0" applyFont="0" applyAlignment="0" applyProtection="0">
      <alignment vertical="center"/>
    </xf>
    <xf numFmtId="0" fontId="19" fillId="0" borderId="0"/>
    <xf numFmtId="0" fontId="20" fillId="15"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xf numFmtId="0" fontId="30" fillId="0" borderId="0" applyNumberFormat="0" applyFill="0" applyBorder="0" applyAlignment="0" applyProtection="0">
      <alignment vertical="center"/>
    </xf>
    <xf numFmtId="0" fontId="22" fillId="0" borderId="2" applyNumberFormat="0" applyFill="0" applyAlignment="0" applyProtection="0">
      <alignment vertical="center"/>
    </xf>
    <xf numFmtId="0" fontId="19" fillId="0" borderId="0"/>
    <xf numFmtId="0" fontId="37" fillId="0" borderId="2" applyNumberFormat="0" applyFill="0" applyAlignment="0" applyProtection="0">
      <alignment vertical="center"/>
    </xf>
    <xf numFmtId="0" fontId="20" fillId="27" borderId="0" applyNumberFormat="0" applyBorder="0" applyAlignment="0" applyProtection="0">
      <alignment vertical="center"/>
    </xf>
    <xf numFmtId="0" fontId="26" fillId="0" borderId="8" applyNumberFormat="0" applyFill="0" applyAlignment="0" applyProtection="0">
      <alignment vertical="center"/>
    </xf>
    <xf numFmtId="0" fontId="20" fillId="13" borderId="0" applyNumberFormat="0" applyBorder="0" applyAlignment="0" applyProtection="0">
      <alignment vertical="center"/>
    </xf>
    <xf numFmtId="0" fontId="29" fillId="18" borderId="4" applyNumberFormat="0" applyAlignment="0" applyProtection="0">
      <alignment vertical="center"/>
    </xf>
    <xf numFmtId="0" fontId="33" fillId="18" borderId="3" applyNumberFormat="0" applyAlignment="0" applyProtection="0">
      <alignment vertical="center"/>
    </xf>
    <xf numFmtId="0" fontId="27" fillId="0" borderId="0">
      <alignment vertical="center"/>
    </xf>
    <xf numFmtId="0" fontId="0" fillId="0" borderId="0">
      <alignment vertical="center"/>
    </xf>
    <xf numFmtId="0" fontId="36" fillId="25" borderId="7" applyNumberFormat="0" applyAlignment="0" applyProtection="0">
      <alignment vertical="center"/>
    </xf>
    <xf numFmtId="0" fontId="21" fillId="12" borderId="0" applyNumberFormat="0" applyBorder="0" applyAlignment="0" applyProtection="0">
      <alignment vertical="center"/>
    </xf>
    <xf numFmtId="0" fontId="20" fillId="30" borderId="0" applyNumberFormat="0" applyBorder="0" applyAlignment="0" applyProtection="0">
      <alignment vertical="center"/>
    </xf>
    <xf numFmtId="0" fontId="31" fillId="0" borderId="6" applyNumberFormat="0" applyFill="0" applyAlignment="0" applyProtection="0">
      <alignment vertical="center"/>
    </xf>
    <xf numFmtId="0" fontId="39" fillId="0" borderId="9" applyNumberFormat="0" applyFill="0" applyAlignment="0" applyProtection="0">
      <alignment vertical="center"/>
    </xf>
    <xf numFmtId="0" fontId="38" fillId="29" borderId="0" applyNumberFormat="0" applyBorder="0" applyAlignment="0" applyProtection="0">
      <alignment vertical="center"/>
    </xf>
    <xf numFmtId="0" fontId="35" fillId="24" borderId="0" applyNumberFormat="0" applyBorder="0" applyAlignment="0" applyProtection="0">
      <alignment vertical="center"/>
    </xf>
    <xf numFmtId="0" fontId="21" fillId="23"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28"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1" fillId="8" borderId="0" applyNumberFormat="0" applyBorder="0" applyAlignment="0" applyProtection="0">
      <alignment vertical="center"/>
    </xf>
    <xf numFmtId="0" fontId="21" fillId="33" borderId="0" applyNumberFormat="0" applyBorder="0" applyAlignment="0" applyProtection="0">
      <alignment vertical="center"/>
    </xf>
    <xf numFmtId="0" fontId="20" fillId="2" borderId="0" applyNumberFormat="0" applyBorder="0" applyAlignment="0" applyProtection="0">
      <alignment vertical="center"/>
    </xf>
    <xf numFmtId="0" fontId="21" fillId="11"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1" fillId="32" borderId="0" applyNumberFormat="0" applyBorder="0" applyAlignment="0" applyProtection="0">
      <alignment vertical="center"/>
    </xf>
    <xf numFmtId="0" fontId="20" fillId="20" borderId="0" applyNumberFormat="0" applyBorder="0" applyAlignment="0" applyProtection="0">
      <alignment vertical="center"/>
    </xf>
    <xf numFmtId="0" fontId="19" fillId="0" borderId="0">
      <alignment vertical="center"/>
    </xf>
    <xf numFmtId="0" fontId="0" fillId="0" borderId="0">
      <alignment vertical="center"/>
    </xf>
    <xf numFmtId="0" fontId="17"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19" fillId="0" borderId="0"/>
    <xf numFmtId="0" fontId="19" fillId="0" borderId="0" applyProtection="0">
      <alignment vertical="center"/>
    </xf>
    <xf numFmtId="0" fontId="40" fillId="0" borderId="0">
      <alignment vertical="center"/>
    </xf>
    <xf numFmtId="0" fontId="41" fillId="0" borderId="0" applyProtection="0">
      <alignment vertical="center"/>
    </xf>
    <xf numFmtId="0" fontId="40" fillId="0" borderId="0" applyProtection="0">
      <alignment vertical="center"/>
    </xf>
    <xf numFmtId="0" fontId="17" fillId="0" borderId="0">
      <alignment vertical="center"/>
    </xf>
    <xf numFmtId="0" fontId="40" fillId="0" borderId="0">
      <alignment vertical="center"/>
    </xf>
    <xf numFmtId="0" fontId="19"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9" fillId="0" borderId="0" applyProtection="0">
      <alignment vertical="center"/>
    </xf>
  </cellStyleXfs>
  <cellXfs count="8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8" fillId="0" borderId="1" xfId="69"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70" applyFont="1" applyFill="1" applyBorder="1" applyAlignment="1" applyProtection="1">
      <alignment horizontal="center" vertical="center" wrapText="1"/>
    </xf>
    <xf numFmtId="49" fontId="11" fillId="0" borderId="1" xfId="70" applyNumberFormat="1" applyFont="1" applyFill="1" applyBorder="1" applyAlignment="1" applyProtection="1">
      <alignment horizontal="center" vertical="center" wrapText="1"/>
    </xf>
    <xf numFmtId="0" fontId="10" fillId="0" borderId="1" xfId="7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0" fontId="10" fillId="0" borderId="1" xfId="7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68" applyNumberFormat="1" applyFont="1" applyFill="1" applyBorder="1" applyAlignment="1">
      <alignment horizontal="center" vertical="center" wrapText="1"/>
    </xf>
    <xf numFmtId="0" fontId="5" fillId="0" borderId="1" xfId="62" applyFont="1" applyFill="1" applyBorder="1" applyAlignment="1">
      <alignment horizontal="center" vertical="center" wrapText="1"/>
    </xf>
    <xf numFmtId="176" fontId="5" fillId="0" borderId="1" xfId="70" applyNumberFormat="1" applyFont="1" applyFill="1" applyBorder="1" applyAlignment="1">
      <alignment horizontal="center" vertical="center" wrapText="1"/>
    </xf>
    <xf numFmtId="0" fontId="10" fillId="0" borderId="1" xfId="62" applyFont="1" applyFill="1" applyBorder="1" applyAlignment="1">
      <alignment horizontal="center" vertical="center" wrapText="1"/>
    </xf>
    <xf numFmtId="0" fontId="11" fillId="0" borderId="1" xfId="62" applyFont="1" applyFill="1" applyBorder="1" applyAlignment="1">
      <alignment horizontal="center" vertical="center" wrapText="1"/>
    </xf>
    <xf numFmtId="49" fontId="11" fillId="0" borderId="1" xfId="62"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22" applyFont="1" applyFill="1" applyBorder="1" applyAlignment="1">
      <alignment horizontal="center" vertical="center" wrapText="1"/>
    </xf>
    <xf numFmtId="176" fontId="5" fillId="0" borderId="1" xfId="67" applyNumberFormat="1" applyFont="1" applyFill="1" applyBorder="1" applyAlignment="1">
      <alignment horizontal="center" vertical="center" wrapText="1"/>
    </xf>
    <xf numFmtId="0" fontId="10" fillId="0" borderId="1" xfId="58" applyFont="1" applyFill="1" applyBorder="1" applyAlignment="1">
      <alignment horizontal="center" vertical="center" wrapText="1"/>
    </xf>
    <xf numFmtId="0" fontId="11" fillId="0" borderId="1" xfId="58" applyFont="1" applyFill="1" applyBorder="1" applyAlignment="1">
      <alignment horizontal="center" vertical="center" wrapText="1"/>
    </xf>
    <xf numFmtId="0" fontId="11" fillId="0" borderId="1" xfId="65"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62" applyNumberFormat="1" applyFont="1" applyFill="1" applyBorder="1" applyAlignment="1">
      <alignment horizontal="center" vertical="center" wrapText="1"/>
    </xf>
    <xf numFmtId="0" fontId="5" fillId="0" borderId="1" xfId="65" applyFont="1" applyFill="1" applyBorder="1" applyAlignment="1">
      <alignment horizontal="center" vertical="center" wrapText="1"/>
    </xf>
    <xf numFmtId="176" fontId="5" fillId="0" borderId="1" xfId="62" applyNumberFormat="1" applyFont="1" applyFill="1" applyBorder="1" applyAlignment="1">
      <alignment horizontal="center" vertical="center" wrapText="1"/>
    </xf>
    <xf numFmtId="0" fontId="5" fillId="0" borderId="1" xfId="6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1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49" fontId="11" fillId="0" borderId="1" xfId="58" applyNumberFormat="1" applyFont="1" applyFill="1" applyBorder="1" applyAlignment="1">
      <alignment horizontal="center" vertical="center" wrapText="1"/>
    </xf>
    <xf numFmtId="0" fontId="10" fillId="0" borderId="1" xfId="58" applyNumberFormat="1" applyFont="1" applyFill="1" applyBorder="1" applyAlignment="1">
      <alignment horizontal="center" vertical="center" wrapText="1"/>
    </xf>
    <xf numFmtId="0" fontId="10" fillId="0" borderId="1" xfId="65" applyFont="1" applyFill="1" applyBorder="1" applyAlignment="1">
      <alignment horizontal="center" vertical="center" wrapText="1"/>
    </xf>
    <xf numFmtId="49" fontId="11" fillId="0" borderId="1" xfId="65" applyNumberFormat="1" applyFont="1" applyFill="1" applyBorder="1" applyAlignment="1">
      <alignment horizontal="center" vertical="center" wrapText="1"/>
    </xf>
    <xf numFmtId="0" fontId="11" fillId="0" borderId="1" xfId="70" applyNumberFormat="1" applyFont="1" applyFill="1" applyBorder="1" applyAlignment="1">
      <alignment horizontal="center" vertical="center" wrapText="1"/>
    </xf>
    <xf numFmtId="0" fontId="5" fillId="0" borderId="1" xfId="62"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177" fontId="11" fillId="0" borderId="1" xfId="69" applyNumberFormat="1"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76" fontId="5" fillId="0" borderId="1" xfId="6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68"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62" applyNumberFormat="1" applyFont="1" applyFill="1" applyBorder="1" applyAlignment="1">
      <alignment horizontal="center" vertical="center" wrapText="1"/>
    </xf>
    <xf numFmtId="0" fontId="5" fillId="0" borderId="1" xfId="25"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63"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1" fillId="0" borderId="1" xfId="58"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61" applyNumberFormat="1" applyFont="1" applyFill="1" applyBorder="1" applyAlignment="1">
      <alignment horizontal="center" vertical="center" wrapText="1"/>
    </xf>
    <xf numFmtId="177" fontId="11" fillId="0" borderId="1" xfId="70" applyNumberFormat="1" applyFont="1" applyFill="1" applyBorder="1" applyAlignment="1" applyProtection="1">
      <alignment horizontal="center" vertical="center" wrapText="1"/>
    </xf>
  </cellXfs>
  <cellStyles count="9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60% - 强调文字颜色 1 3 5" xfId="7"/>
    <cellStyle name="常规 4 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10 2 2" xfId="59"/>
    <cellStyle name="常规 2 7" xfId="60"/>
    <cellStyle name="常规 3" xfId="61"/>
    <cellStyle name="常规 4" xfId="62"/>
    <cellStyle name="常规 4 5" xfId="63"/>
    <cellStyle name="常规 4 2 3" xfId="64"/>
    <cellStyle name="常规 5" xfId="65"/>
    <cellStyle name="常规 7" xfId="66"/>
    <cellStyle name="常规_2014关闭表3_1_正表" xfId="67"/>
    <cellStyle name="常规_Sheet1" xfId="68"/>
    <cellStyle name="常规_Sheet1_Sheet4_1_正表_1" xfId="69"/>
    <cellStyle name="常规_Sheet1_正表_143" xfId="70"/>
    <cellStyle name="常规_Sheet6" xfId="71"/>
    <cellStyle name="常规_Sheet1_1" xfId="72"/>
    <cellStyle name="常规 12 2" xfId="73"/>
    <cellStyle name="常规 5 4" xfId="74"/>
    <cellStyle name="常规 8" xfId="75"/>
    <cellStyle name="常规 10" xfId="76"/>
    <cellStyle name="常规 23" xfId="77"/>
    <cellStyle name="常规_Sheet1_1 4" xfId="78"/>
    <cellStyle name="常规 22" xfId="79"/>
    <cellStyle name="常规 28" xfId="80"/>
    <cellStyle name="常规 25" xfId="81"/>
    <cellStyle name="常规 30" xfId="82"/>
    <cellStyle name="常规 2 3" xfId="83"/>
    <cellStyle name="常规 24" xfId="84"/>
    <cellStyle name="常规 27" xfId="85"/>
    <cellStyle name="常规 21" xfId="86"/>
    <cellStyle name="常规 10 2" xfId="87"/>
    <cellStyle name="常规 10 2 3" xfId="88"/>
    <cellStyle name="常规 10 3" xfId="89"/>
    <cellStyle name="常规 13" xfId="90"/>
    <cellStyle name="常规_2014关闭表3_1" xfId="91"/>
  </cellStyles>
  <dxfs count="3">
    <dxf>
      <fill>
        <patternFill patternType="solid">
          <bgColor rgb="FFFFC7CE"/>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94"/>
  <sheetViews>
    <sheetView tabSelected="1" workbookViewId="0">
      <pane xSplit="1" ySplit="4" topLeftCell="Q449" activePane="bottomRight" state="frozen"/>
      <selection/>
      <selection pane="topRight"/>
      <selection pane="bottomLeft"/>
      <selection pane="bottomRight" activeCell="X449" sqref="X449"/>
    </sheetView>
  </sheetViews>
  <sheetFormatPr defaultColWidth="9" defaultRowHeight="12"/>
  <cols>
    <col min="1" max="1" width="7.88333333333333" style="3" hidden="1" customWidth="1"/>
    <col min="2" max="4" width="7.88333333333333" style="3" customWidth="1"/>
    <col min="5" max="5" width="15.625" style="3" customWidth="1"/>
    <col min="6" max="6" width="21.125" style="3" customWidth="1"/>
    <col min="7" max="7" width="10.6333333333333" style="3" customWidth="1"/>
    <col min="8" max="8" width="12.25" style="4" customWidth="1"/>
    <col min="9" max="9" width="10.6333333333333" style="4" hidden="1" customWidth="1"/>
    <col min="10" max="10" width="10.25" style="4" customWidth="1"/>
    <col min="11" max="12" width="10.25" style="5" hidden="1" customWidth="1"/>
    <col min="13" max="13" width="12.5" style="5" customWidth="1"/>
    <col min="14" max="16" width="11.125" style="5" hidden="1" customWidth="1"/>
    <col min="17" max="17" width="24.625" style="5" customWidth="1"/>
    <col min="18" max="18" width="15.25" style="5" customWidth="1"/>
    <col min="19" max="19" width="15.25" style="5" hidden="1" customWidth="1"/>
    <col min="20" max="20" width="10.6333333333333" style="5" hidden="1" customWidth="1"/>
    <col min="21" max="21" width="10.6333333333333" style="4" customWidth="1"/>
    <col min="22" max="22" width="8" style="4" customWidth="1"/>
    <col min="23" max="23" width="8.75" style="5" hidden="1" customWidth="1"/>
    <col min="24" max="24" width="19.125" style="5" customWidth="1"/>
    <col min="25" max="25" width="15.25" style="5" customWidth="1"/>
    <col min="26" max="26" width="27.625" style="5" customWidth="1"/>
    <col min="27" max="27" width="10.25" style="5" customWidth="1"/>
    <col min="28" max="28" width="10.125" style="5" customWidth="1"/>
    <col min="29" max="29" width="10.75" style="5" customWidth="1"/>
    <col min="30" max="30" width="8" style="4" hidden="1" customWidth="1"/>
    <col min="31" max="16384" width="9" style="3" customWidth="1"/>
  </cols>
  <sheetData>
    <row r="1" ht="26" customHeight="1" spans="1:30">
      <c r="A1" s="6"/>
      <c r="B1" s="6" t="s">
        <v>0</v>
      </c>
      <c r="C1" s="6"/>
      <c r="D1" s="6"/>
      <c r="E1" s="7"/>
      <c r="F1" s="8"/>
      <c r="G1" s="8"/>
      <c r="H1" s="9"/>
      <c r="I1" s="9"/>
      <c r="J1" s="9"/>
      <c r="K1" s="4"/>
      <c r="L1" s="4"/>
      <c r="M1" s="4"/>
      <c r="T1" s="57"/>
      <c r="U1" s="9"/>
      <c r="V1" s="9"/>
      <c r="W1" s="57"/>
      <c r="AD1" s="9"/>
    </row>
    <row r="2" ht="24.95" customHeight="1" spans="1:30">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62"/>
    </row>
    <row r="3" ht="33" hidden="1" customHeight="1" spans="1:30">
      <c r="A3" s="11" t="s">
        <v>2</v>
      </c>
      <c r="B3" s="11" t="s">
        <v>3</v>
      </c>
      <c r="C3" s="12" t="s">
        <v>4</v>
      </c>
      <c r="D3" s="12" t="s">
        <v>5</v>
      </c>
      <c r="E3" s="11" t="s">
        <v>6</v>
      </c>
      <c r="F3" s="11" t="s">
        <v>7</v>
      </c>
      <c r="G3" s="11" t="s">
        <v>8</v>
      </c>
      <c r="H3" s="13" t="s">
        <v>9</v>
      </c>
      <c r="I3" s="11" t="s">
        <v>10</v>
      </c>
      <c r="J3" s="11" t="s">
        <v>11</v>
      </c>
      <c r="K3" s="53" t="s">
        <v>12</v>
      </c>
      <c r="L3" s="53" t="s">
        <v>12</v>
      </c>
      <c r="M3" s="54" t="s">
        <v>13</v>
      </c>
      <c r="N3" s="53"/>
      <c r="O3" s="53"/>
      <c r="P3" s="53"/>
      <c r="Q3" s="53"/>
      <c r="R3" s="53" t="s">
        <v>14</v>
      </c>
      <c r="S3" s="11" t="s">
        <v>15</v>
      </c>
      <c r="T3" s="53" t="s">
        <v>16</v>
      </c>
      <c r="U3" s="53" t="s">
        <v>17</v>
      </c>
      <c r="V3" s="53"/>
      <c r="W3" s="53"/>
      <c r="X3" s="53" t="s">
        <v>18</v>
      </c>
      <c r="Y3" s="53"/>
      <c r="Z3" s="53"/>
      <c r="AA3" s="53"/>
      <c r="AB3" s="53"/>
      <c r="AC3" s="53"/>
      <c r="AD3" s="53"/>
    </row>
    <row r="4" s="1" customFormat="1" ht="33" customHeight="1" spans="1:30">
      <c r="A4" s="11" t="s">
        <v>3</v>
      </c>
      <c r="B4" s="11" t="s">
        <v>3</v>
      </c>
      <c r="C4" s="11" t="s">
        <v>4</v>
      </c>
      <c r="D4" s="11" t="s">
        <v>5</v>
      </c>
      <c r="E4" s="11" t="s">
        <v>6</v>
      </c>
      <c r="F4" s="11" t="s">
        <v>7</v>
      </c>
      <c r="G4" s="11" t="s">
        <v>8</v>
      </c>
      <c r="H4" s="13" t="s">
        <v>9</v>
      </c>
      <c r="I4" s="11" t="s">
        <v>10</v>
      </c>
      <c r="J4" s="11" t="s">
        <v>11</v>
      </c>
      <c r="K4" s="54" t="s">
        <v>19</v>
      </c>
      <c r="L4" s="54" t="s">
        <v>20</v>
      </c>
      <c r="M4" s="54" t="s">
        <v>13</v>
      </c>
      <c r="N4" s="53" t="s">
        <v>21</v>
      </c>
      <c r="O4" s="53" t="s">
        <v>22</v>
      </c>
      <c r="P4" s="53" t="s">
        <v>23</v>
      </c>
      <c r="Q4" s="53" t="s">
        <v>24</v>
      </c>
      <c r="R4" s="53" t="s">
        <v>14</v>
      </c>
      <c r="S4" s="11" t="s">
        <v>15</v>
      </c>
      <c r="T4" s="53" t="s">
        <v>16</v>
      </c>
      <c r="U4" s="54" t="s">
        <v>25</v>
      </c>
      <c r="V4" s="54" t="s">
        <v>26</v>
      </c>
      <c r="W4" s="54" t="s">
        <v>27</v>
      </c>
      <c r="X4" s="53" t="s">
        <v>28</v>
      </c>
      <c r="Y4" s="53" t="s">
        <v>29</v>
      </c>
      <c r="Z4" s="53" t="s">
        <v>30</v>
      </c>
      <c r="AA4" s="53" t="s">
        <v>31</v>
      </c>
      <c r="AB4" s="53" t="s">
        <v>32</v>
      </c>
      <c r="AC4" s="53" t="s">
        <v>33</v>
      </c>
      <c r="AD4" s="54" t="s">
        <v>34</v>
      </c>
    </row>
    <row r="5" ht="36" customHeight="1" spans="1:30">
      <c r="A5" s="11"/>
      <c r="B5" s="11"/>
      <c r="C5" s="12"/>
      <c r="D5" s="12"/>
      <c r="E5" s="11" t="s">
        <v>35</v>
      </c>
      <c r="F5" s="11"/>
      <c r="G5" s="13">
        <f>G6+G281+G475</f>
        <v>586</v>
      </c>
      <c r="H5" s="13">
        <f>H6+H281+H475</f>
        <v>197201.58</v>
      </c>
      <c r="I5" s="11"/>
      <c r="J5" s="11"/>
      <c r="K5" s="54"/>
      <c r="L5" s="54"/>
      <c r="M5" s="54"/>
      <c r="N5" s="53"/>
      <c r="O5" s="53"/>
      <c r="P5" s="53"/>
      <c r="Q5" s="53"/>
      <c r="R5" s="54"/>
      <c r="S5" s="11"/>
      <c r="T5" s="56"/>
      <c r="U5" s="54"/>
      <c r="V5" s="54"/>
      <c r="W5" s="54"/>
      <c r="X5" s="53"/>
      <c r="Y5" s="53"/>
      <c r="Z5" s="53"/>
      <c r="AA5" s="53"/>
      <c r="AB5" s="13">
        <f>AB6+AB281+AB475</f>
        <v>79568.24</v>
      </c>
      <c r="AC5" s="13">
        <f>AC6+AC281+AC475</f>
        <v>23990.24</v>
      </c>
      <c r="AD5" s="54"/>
    </row>
    <row r="6" s="2" customFormat="1" ht="36" customHeight="1" spans="1:30">
      <c r="A6" s="14"/>
      <c r="B6" s="14"/>
      <c r="C6" s="15"/>
      <c r="D6" s="14"/>
      <c r="E6" s="16" t="s">
        <v>36</v>
      </c>
      <c r="F6" s="16"/>
      <c r="G6" s="14">
        <v>274</v>
      </c>
      <c r="H6" s="14">
        <f>SUM(H7:H280)</f>
        <v>136078.58</v>
      </c>
      <c r="I6" s="15"/>
      <c r="J6" s="16"/>
      <c r="K6" s="15"/>
      <c r="L6" s="15"/>
      <c r="M6" s="15"/>
      <c r="N6" s="15"/>
      <c r="O6" s="15"/>
      <c r="P6" s="15"/>
      <c r="Q6" s="15"/>
      <c r="R6" s="15"/>
      <c r="S6" s="16"/>
      <c r="T6" s="58"/>
      <c r="U6" s="15"/>
      <c r="V6" s="15"/>
      <c r="W6" s="59"/>
      <c r="X6" s="15"/>
      <c r="Y6" s="15"/>
      <c r="Z6" s="15"/>
      <c r="AA6" s="15"/>
      <c r="AB6" s="14">
        <f>SUM(AB7:AB280)</f>
        <v>0</v>
      </c>
      <c r="AC6" s="14">
        <f>SUM(AC7:AC280)</f>
        <v>-312</v>
      </c>
      <c r="AD6" s="15"/>
    </row>
    <row r="7" ht="36" customHeight="1" spans="1:30">
      <c r="A7" s="17">
        <v>7</v>
      </c>
      <c r="B7" s="17">
        <f>COUNT($B$1:B4)+1</f>
        <v>1</v>
      </c>
      <c r="C7" s="18" t="s">
        <v>37</v>
      </c>
      <c r="D7" s="19" t="s">
        <v>38</v>
      </c>
      <c r="E7" s="19" t="s">
        <v>39</v>
      </c>
      <c r="F7" s="19" t="s">
        <v>40</v>
      </c>
      <c r="G7" s="20" t="s">
        <v>41</v>
      </c>
      <c r="H7" s="21">
        <v>650</v>
      </c>
      <c r="I7" s="20" t="s">
        <v>42</v>
      </c>
      <c r="J7" s="19" t="s">
        <v>43</v>
      </c>
      <c r="K7" s="20" t="s">
        <v>44</v>
      </c>
      <c r="L7" s="20" t="s">
        <v>45</v>
      </c>
      <c r="M7" s="20" t="s">
        <v>46</v>
      </c>
      <c r="N7" s="28"/>
      <c r="O7" s="28"/>
      <c r="P7" s="28"/>
      <c r="Q7" s="28"/>
      <c r="R7" s="20" t="s">
        <v>47</v>
      </c>
      <c r="S7" s="19"/>
      <c r="T7" s="28" t="s">
        <v>48</v>
      </c>
      <c r="U7" s="28" t="s">
        <v>49</v>
      </c>
      <c r="V7" s="20" t="s">
        <v>50</v>
      </c>
      <c r="W7" s="25" t="s">
        <v>42</v>
      </c>
      <c r="X7" s="28"/>
      <c r="Y7" s="28"/>
      <c r="Z7" s="28"/>
      <c r="AA7" s="28"/>
      <c r="AB7" s="28"/>
      <c r="AC7" s="28"/>
      <c r="AD7" s="20"/>
    </row>
    <row r="8" ht="36" customHeight="1" spans="1:30">
      <c r="A8" s="17">
        <v>8</v>
      </c>
      <c r="B8" s="17">
        <f>COUNT($B$1:B7)+1</f>
        <v>2</v>
      </c>
      <c r="C8" s="18" t="s">
        <v>37</v>
      </c>
      <c r="D8" s="19" t="s">
        <v>38</v>
      </c>
      <c r="E8" s="19" t="s">
        <v>51</v>
      </c>
      <c r="F8" s="19" t="s">
        <v>52</v>
      </c>
      <c r="G8" s="20" t="s">
        <v>41</v>
      </c>
      <c r="H8" s="21">
        <v>650</v>
      </c>
      <c r="I8" s="20" t="s">
        <v>42</v>
      </c>
      <c r="J8" s="19" t="s">
        <v>43</v>
      </c>
      <c r="K8" s="20" t="s">
        <v>44</v>
      </c>
      <c r="L8" s="20" t="s">
        <v>45</v>
      </c>
      <c r="M8" s="20" t="s">
        <v>46</v>
      </c>
      <c r="N8" s="28"/>
      <c r="O8" s="28"/>
      <c r="P8" s="28"/>
      <c r="Q8" s="28"/>
      <c r="R8" s="20" t="s">
        <v>47</v>
      </c>
      <c r="S8" s="19"/>
      <c r="T8" s="28" t="s">
        <v>48</v>
      </c>
      <c r="U8" s="28" t="s">
        <v>49</v>
      </c>
      <c r="V8" s="20" t="s">
        <v>50</v>
      </c>
      <c r="W8" s="25" t="s">
        <v>42</v>
      </c>
      <c r="X8" s="28"/>
      <c r="Y8" s="28"/>
      <c r="Z8" s="28"/>
      <c r="AA8" s="28"/>
      <c r="AB8" s="28"/>
      <c r="AC8" s="28"/>
      <c r="AD8" s="20"/>
    </row>
    <row r="9" ht="36" customHeight="1" spans="1:30">
      <c r="A9" s="22" t="s">
        <v>53</v>
      </c>
      <c r="B9" s="22">
        <f>COUNT($B$1:B8)+1</f>
        <v>3</v>
      </c>
      <c r="C9" s="18" t="s">
        <v>37</v>
      </c>
      <c r="D9" s="19" t="s">
        <v>38</v>
      </c>
      <c r="E9" s="19" t="s">
        <v>54</v>
      </c>
      <c r="F9" s="19" t="s">
        <v>55</v>
      </c>
      <c r="G9" s="20" t="s">
        <v>41</v>
      </c>
      <c r="H9" s="21">
        <v>598</v>
      </c>
      <c r="I9" s="20" t="s">
        <v>42</v>
      </c>
      <c r="J9" s="19" t="s">
        <v>43</v>
      </c>
      <c r="K9" s="20" t="s">
        <v>56</v>
      </c>
      <c r="L9" s="20" t="s">
        <v>57</v>
      </c>
      <c r="M9" s="20" t="s">
        <v>46</v>
      </c>
      <c r="N9" s="28"/>
      <c r="O9" s="28"/>
      <c r="P9" s="28"/>
      <c r="Q9" s="28"/>
      <c r="R9" s="20" t="s">
        <v>58</v>
      </c>
      <c r="S9" s="19"/>
      <c r="T9" s="28" t="s">
        <v>48</v>
      </c>
      <c r="U9" s="28" t="s">
        <v>49</v>
      </c>
      <c r="V9" s="20" t="s">
        <v>50</v>
      </c>
      <c r="W9" s="25" t="s">
        <v>42</v>
      </c>
      <c r="X9" s="28"/>
      <c r="Y9" s="28"/>
      <c r="Z9" s="28"/>
      <c r="AA9" s="28"/>
      <c r="AB9" s="28"/>
      <c r="AC9" s="28"/>
      <c r="AD9" s="20"/>
    </row>
    <row r="10" ht="36" customHeight="1" spans="1:30">
      <c r="A10" s="22" t="s">
        <v>53</v>
      </c>
      <c r="B10" s="22">
        <f>COUNT($B$1:B9)+1</f>
        <v>4</v>
      </c>
      <c r="C10" s="18" t="s">
        <v>37</v>
      </c>
      <c r="D10" s="19" t="s">
        <v>38</v>
      </c>
      <c r="E10" s="19" t="s">
        <v>59</v>
      </c>
      <c r="F10" s="19" t="s">
        <v>60</v>
      </c>
      <c r="G10" s="20" t="s">
        <v>41</v>
      </c>
      <c r="H10" s="21">
        <v>546</v>
      </c>
      <c r="I10" s="20" t="s">
        <v>42</v>
      </c>
      <c r="J10" s="19" t="s">
        <v>43</v>
      </c>
      <c r="K10" s="20" t="s">
        <v>44</v>
      </c>
      <c r="L10" s="20" t="s">
        <v>45</v>
      </c>
      <c r="M10" s="20" t="s">
        <v>46</v>
      </c>
      <c r="N10" s="28"/>
      <c r="O10" s="28"/>
      <c r="P10" s="28"/>
      <c r="Q10" s="28"/>
      <c r="R10" s="20" t="s">
        <v>47</v>
      </c>
      <c r="S10" s="19"/>
      <c r="T10" s="28" t="s">
        <v>48</v>
      </c>
      <c r="U10" s="28" t="s">
        <v>49</v>
      </c>
      <c r="V10" s="20" t="s">
        <v>50</v>
      </c>
      <c r="W10" s="25" t="s">
        <v>42</v>
      </c>
      <c r="X10" s="28"/>
      <c r="Y10" s="28"/>
      <c r="Z10" s="28"/>
      <c r="AA10" s="28"/>
      <c r="AB10" s="28"/>
      <c r="AC10" s="28"/>
      <c r="AD10" s="20"/>
    </row>
    <row r="11" ht="36" customHeight="1" spans="1:30">
      <c r="A11" s="17">
        <v>5</v>
      </c>
      <c r="B11" s="17">
        <f>COUNT($B$1:B10)+1</f>
        <v>5</v>
      </c>
      <c r="C11" s="18" t="s">
        <v>37</v>
      </c>
      <c r="D11" s="19" t="s">
        <v>61</v>
      </c>
      <c r="E11" s="19" t="s">
        <v>54</v>
      </c>
      <c r="F11" s="19" t="s">
        <v>62</v>
      </c>
      <c r="G11" s="20" t="s">
        <v>41</v>
      </c>
      <c r="H11" s="21">
        <v>650</v>
      </c>
      <c r="I11" s="20" t="s">
        <v>42</v>
      </c>
      <c r="J11" s="19" t="s">
        <v>43</v>
      </c>
      <c r="K11" s="20" t="s">
        <v>44</v>
      </c>
      <c r="L11" s="20" t="s">
        <v>45</v>
      </c>
      <c r="M11" s="20" t="s">
        <v>46</v>
      </c>
      <c r="N11" s="28"/>
      <c r="O11" s="28"/>
      <c r="P11" s="28"/>
      <c r="Q11" s="28"/>
      <c r="R11" s="20" t="s">
        <v>47</v>
      </c>
      <c r="S11" s="19"/>
      <c r="T11" s="28" t="s">
        <v>48</v>
      </c>
      <c r="U11" s="28" t="s">
        <v>49</v>
      </c>
      <c r="V11" s="20" t="s">
        <v>50</v>
      </c>
      <c r="W11" s="25" t="s">
        <v>42</v>
      </c>
      <c r="X11" s="28"/>
      <c r="Y11" s="28"/>
      <c r="Z11" s="28"/>
      <c r="AA11" s="28"/>
      <c r="AB11" s="28"/>
      <c r="AC11" s="28"/>
      <c r="AD11" s="20"/>
    </row>
    <row r="12" ht="36" customHeight="1" spans="1:30">
      <c r="A12" s="17">
        <v>6</v>
      </c>
      <c r="B12" s="17">
        <f>COUNT($B$1:B11)+1</f>
        <v>6</v>
      </c>
      <c r="C12" s="18" t="s">
        <v>37</v>
      </c>
      <c r="D12" s="19" t="s">
        <v>61</v>
      </c>
      <c r="E12" s="19" t="s">
        <v>63</v>
      </c>
      <c r="F12" s="19" t="s">
        <v>64</v>
      </c>
      <c r="G12" s="20" t="s">
        <v>41</v>
      </c>
      <c r="H12" s="23">
        <v>650</v>
      </c>
      <c r="I12" s="20" t="s">
        <v>42</v>
      </c>
      <c r="J12" s="19" t="s">
        <v>43</v>
      </c>
      <c r="K12" s="20" t="s">
        <v>65</v>
      </c>
      <c r="L12" s="20" t="s">
        <v>45</v>
      </c>
      <c r="M12" s="20" t="s">
        <v>46</v>
      </c>
      <c r="N12" s="28"/>
      <c r="O12" s="28"/>
      <c r="P12" s="28"/>
      <c r="Q12" s="28"/>
      <c r="R12" s="20" t="s">
        <v>66</v>
      </c>
      <c r="S12" s="19"/>
      <c r="T12" s="28" t="s">
        <v>48</v>
      </c>
      <c r="U12" s="28" t="s">
        <v>49</v>
      </c>
      <c r="V12" s="20" t="s">
        <v>50</v>
      </c>
      <c r="W12" s="25" t="s">
        <v>42</v>
      </c>
      <c r="X12" s="28"/>
      <c r="Y12" s="28"/>
      <c r="Z12" s="28"/>
      <c r="AA12" s="28"/>
      <c r="AB12" s="28"/>
      <c r="AC12" s="28"/>
      <c r="AD12" s="20"/>
    </row>
    <row r="13" ht="36" customHeight="1" spans="1:30">
      <c r="A13" s="12">
        <v>1</v>
      </c>
      <c r="B13" s="12">
        <f>COUNT($B$1:B12)+1</f>
        <v>7</v>
      </c>
      <c r="C13" s="12" t="s">
        <v>37</v>
      </c>
      <c r="D13" s="12" t="s">
        <v>67</v>
      </c>
      <c r="E13" s="12" t="s">
        <v>51</v>
      </c>
      <c r="F13" s="24" t="s">
        <v>68</v>
      </c>
      <c r="G13" s="25" t="s">
        <v>69</v>
      </c>
      <c r="H13" s="26">
        <v>338</v>
      </c>
      <c r="I13" s="25" t="s">
        <v>42</v>
      </c>
      <c r="J13" s="24" t="s">
        <v>43</v>
      </c>
      <c r="K13" s="25" t="s">
        <v>70</v>
      </c>
      <c r="L13" s="25" t="s">
        <v>71</v>
      </c>
      <c r="M13" s="20" t="s">
        <v>46</v>
      </c>
      <c r="N13" s="25"/>
      <c r="O13" s="25"/>
      <c r="P13" s="25"/>
      <c r="Q13" s="25"/>
      <c r="R13" s="25" t="s">
        <v>72</v>
      </c>
      <c r="S13" s="24"/>
      <c r="T13" s="26">
        <v>2017</v>
      </c>
      <c r="U13" s="25" t="s">
        <v>49</v>
      </c>
      <c r="V13" s="25" t="s">
        <v>50</v>
      </c>
      <c r="W13" s="25" t="s">
        <v>42</v>
      </c>
      <c r="X13" s="25"/>
      <c r="Y13" s="25"/>
      <c r="Z13" s="25"/>
      <c r="AA13" s="25"/>
      <c r="AB13" s="25"/>
      <c r="AC13" s="25"/>
      <c r="AD13" s="25"/>
    </row>
    <row r="14" ht="36" customHeight="1" spans="1:30">
      <c r="A14" s="12"/>
      <c r="B14" s="12">
        <f>COUNT($B$1:B13)+1</f>
        <v>8</v>
      </c>
      <c r="C14" s="12" t="s">
        <v>37</v>
      </c>
      <c r="D14" s="12" t="s">
        <v>67</v>
      </c>
      <c r="E14" s="12" t="s">
        <v>51</v>
      </c>
      <c r="F14" s="24" t="s">
        <v>68</v>
      </c>
      <c r="G14" s="25" t="s">
        <v>41</v>
      </c>
      <c r="H14" s="26">
        <v>650</v>
      </c>
      <c r="I14" s="25" t="s">
        <v>42</v>
      </c>
      <c r="J14" s="24" t="s">
        <v>43</v>
      </c>
      <c r="K14" s="25" t="s">
        <v>73</v>
      </c>
      <c r="L14" s="25" t="s">
        <v>74</v>
      </c>
      <c r="M14" s="20" t="s">
        <v>46</v>
      </c>
      <c r="N14" s="25"/>
      <c r="O14" s="25"/>
      <c r="P14" s="25"/>
      <c r="Q14" s="25"/>
      <c r="R14" s="25" t="s">
        <v>72</v>
      </c>
      <c r="S14" s="24"/>
      <c r="T14" s="26">
        <v>2017</v>
      </c>
      <c r="U14" s="25" t="s">
        <v>49</v>
      </c>
      <c r="V14" s="25" t="s">
        <v>50</v>
      </c>
      <c r="W14" s="25" t="s">
        <v>42</v>
      </c>
      <c r="X14" s="25"/>
      <c r="Y14" s="25"/>
      <c r="Z14" s="25"/>
      <c r="AA14" s="25"/>
      <c r="AB14" s="25"/>
      <c r="AC14" s="25"/>
      <c r="AD14" s="25"/>
    </row>
    <row r="15" ht="36" customHeight="1" spans="1:30">
      <c r="A15" s="12">
        <v>2</v>
      </c>
      <c r="B15" s="12">
        <f>COUNT($B$1:B14)+1</f>
        <v>9</v>
      </c>
      <c r="C15" s="12" t="s">
        <v>37</v>
      </c>
      <c r="D15" s="12" t="s">
        <v>67</v>
      </c>
      <c r="E15" s="12" t="s">
        <v>75</v>
      </c>
      <c r="F15" s="24" t="s">
        <v>76</v>
      </c>
      <c r="G15" s="25" t="s">
        <v>41</v>
      </c>
      <c r="H15" s="26">
        <v>533</v>
      </c>
      <c r="I15" s="25" t="s">
        <v>42</v>
      </c>
      <c r="J15" s="24" t="s">
        <v>43</v>
      </c>
      <c r="K15" s="25" t="s">
        <v>73</v>
      </c>
      <c r="L15" s="25" t="s">
        <v>74</v>
      </c>
      <c r="M15" s="20" t="s">
        <v>46</v>
      </c>
      <c r="N15" s="25"/>
      <c r="O15" s="25"/>
      <c r="P15" s="25"/>
      <c r="Q15" s="25"/>
      <c r="R15" s="25" t="s">
        <v>72</v>
      </c>
      <c r="S15" s="24"/>
      <c r="T15" s="26">
        <v>2017</v>
      </c>
      <c r="U15" s="25" t="s">
        <v>77</v>
      </c>
      <c r="V15" s="25" t="s">
        <v>50</v>
      </c>
      <c r="W15" s="25" t="s">
        <v>42</v>
      </c>
      <c r="X15" s="25"/>
      <c r="Y15" s="25"/>
      <c r="Z15" s="25"/>
      <c r="AA15" s="25"/>
      <c r="AB15" s="25"/>
      <c r="AC15" s="25"/>
      <c r="AD15" s="25"/>
    </row>
    <row r="16" ht="36" customHeight="1" spans="1:30">
      <c r="A16" s="17">
        <v>1</v>
      </c>
      <c r="B16" s="17">
        <f>COUNT($B$1:B15)+1</f>
        <v>10</v>
      </c>
      <c r="C16" s="18" t="s">
        <v>37</v>
      </c>
      <c r="D16" s="27" t="s">
        <v>67</v>
      </c>
      <c r="E16" s="19" t="s">
        <v>78</v>
      </c>
      <c r="F16" s="19" t="s">
        <v>79</v>
      </c>
      <c r="G16" s="20" t="s">
        <v>41</v>
      </c>
      <c r="H16" s="21">
        <v>650</v>
      </c>
      <c r="I16" s="20" t="s">
        <v>42</v>
      </c>
      <c r="J16" s="19" t="s">
        <v>43</v>
      </c>
      <c r="K16" s="28" t="s">
        <v>80</v>
      </c>
      <c r="L16" s="28" t="s">
        <v>57</v>
      </c>
      <c r="M16" s="20" t="s">
        <v>46</v>
      </c>
      <c r="N16" s="20"/>
      <c r="O16" s="20"/>
      <c r="P16" s="20"/>
      <c r="Q16" s="20"/>
      <c r="R16" s="28" t="s">
        <v>58</v>
      </c>
      <c r="S16" s="19"/>
      <c r="T16" s="28" t="s">
        <v>48</v>
      </c>
      <c r="U16" s="20" t="s">
        <v>49</v>
      </c>
      <c r="V16" s="20" t="s">
        <v>50</v>
      </c>
      <c r="W16" s="25" t="s">
        <v>42</v>
      </c>
      <c r="X16" s="20"/>
      <c r="Y16" s="20"/>
      <c r="Z16" s="20"/>
      <c r="AA16" s="20"/>
      <c r="AB16" s="20"/>
      <c r="AC16" s="20"/>
      <c r="AD16" s="20"/>
    </row>
    <row r="17" ht="36" customHeight="1" spans="1:30">
      <c r="A17" s="17">
        <v>2</v>
      </c>
      <c r="B17" s="17">
        <f>COUNT($B$1:B16)+1</f>
        <v>11</v>
      </c>
      <c r="C17" s="18" t="s">
        <v>37</v>
      </c>
      <c r="D17" s="27" t="s">
        <v>67</v>
      </c>
      <c r="E17" s="19" t="s">
        <v>51</v>
      </c>
      <c r="F17" s="19" t="s">
        <v>81</v>
      </c>
      <c r="G17" s="28" t="s">
        <v>69</v>
      </c>
      <c r="H17" s="29">
        <v>338</v>
      </c>
      <c r="I17" s="28" t="s">
        <v>42</v>
      </c>
      <c r="J17" s="19" t="s">
        <v>43</v>
      </c>
      <c r="K17" s="28" t="s">
        <v>65</v>
      </c>
      <c r="L17" s="28" t="s">
        <v>45</v>
      </c>
      <c r="M17" s="20" t="s">
        <v>46</v>
      </c>
      <c r="N17" s="28"/>
      <c r="O17" s="28"/>
      <c r="P17" s="28"/>
      <c r="Q17" s="28"/>
      <c r="R17" s="28" t="s">
        <v>66</v>
      </c>
      <c r="S17" s="19"/>
      <c r="T17" s="28" t="s">
        <v>48</v>
      </c>
      <c r="U17" s="28" t="s">
        <v>49</v>
      </c>
      <c r="V17" s="20" t="s">
        <v>50</v>
      </c>
      <c r="W17" s="25" t="s">
        <v>42</v>
      </c>
      <c r="X17" s="28"/>
      <c r="Y17" s="28"/>
      <c r="Z17" s="28"/>
      <c r="AA17" s="28"/>
      <c r="AB17" s="28"/>
      <c r="AC17" s="28"/>
      <c r="AD17" s="20"/>
    </row>
    <row r="18" ht="36" customHeight="1" spans="1:30">
      <c r="A18" s="17"/>
      <c r="B18" s="17">
        <f>COUNT($B$1:B17)+1</f>
        <v>12</v>
      </c>
      <c r="C18" s="18" t="s">
        <v>37</v>
      </c>
      <c r="D18" s="27" t="s">
        <v>67</v>
      </c>
      <c r="E18" s="19" t="s">
        <v>51</v>
      </c>
      <c r="F18" s="19" t="s">
        <v>81</v>
      </c>
      <c r="G18" s="20" t="s">
        <v>41</v>
      </c>
      <c r="H18" s="21">
        <v>650</v>
      </c>
      <c r="I18" s="20" t="s">
        <v>42</v>
      </c>
      <c r="J18" s="19" t="s">
        <v>43</v>
      </c>
      <c r="K18" s="20" t="s">
        <v>44</v>
      </c>
      <c r="L18" s="20" t="s">
        <v>45</v>
      </c>
      <c r="M18" s="20" t="s">
        <v>46</v>
      </c>
      <c r="N18" s="20"/>
      <c r="O18" s="20"/>
      <c r="P18" s="20"/>
      <c r="Q18" s="20"/>
      <c r="R18" s="28" t="s">
        <v>47</v>
      </c>
      <c r="S18" s="19"/>
      <c r="T18" s="28" t="s">
        <v>48</v>
      </c>
      <c r="U18" s="20" t="s">
        <v>49</v>
      </c>
      <c r="V18" s="20" t="s">
        <v>50</v>
      </c>
      <c r="W18" s="25" t="s">
        <v>42</v>
      </c>
      <c r="X18" s="20"/>
      <c r="Y18" s="20"/>
      <c r="Z18" s="20"/>
      <c r="AA18" s="20"/>
      <c r="AB18" s="20"/>
      <c r="AC18" s="20"/>
      <c r="AD18" s="20"/>
    </row>
    <row r="19" ht="36" customHeight="1" spans="1:30">
      <c r="A19" s="17">
        <v>3</v>
      </c>
      <c r="B19" s="17">
        <f>COUNT($B$1:B18)+1</f>
        <v>13</v>
      </c>
      <c r="C19" s="18" t="s">
        <v>37</v>
      </c>
      <c r="D19" s="27" t="s">
        <v>67</v>
      </c>
      <c r="E19" s="19" t="s">
        <v>82</v>
      </c>
      <c r="F19" s="19" t="s">
        <v>83</v>
      </c>
      <c r="G19" s="20" t="s">
        <v>41</v>
      </c>
      <c r="H19" s="21">
        <v>650</v>
      </c>
      <c r="I19" s="20" t="s">
        <v>42</v>
      </c>
      <c r="J19" s="19" t="s">
        <v>43</v>
      </c>
      <c r="K19" s="20" t="s">
        <v>65</v>
      </c>
      <c r="L19" s="20" t="s">
        <v>45</v>
      </c>
      <c r="M19" s="20" t="s">
        <v>46</v>
      </c>
      <c r="N19" s="20"/>
      <c r="O19" s="20"/>
      <c r="P19" s="20"/>
      <c r="Q19" s="20"/>
      <c r="R19" s="20" t="s">
        <v>66</v>
      </c>
      <c r="S19" s="19" t="s">
        <v>84</v>
      </c>
      <c r="T19" s="28" t="s">
        <v>48</v>
      </c>
      <c r="U19" s="20" t="s">
        <v>49</v>
      </c>
      <c r="V19" s="20" t="s">
        <v>50</v>
      </c>
      <c r="W19" s="25" t="s">
        <v>42</v>
      </c>
      <c r="X19" s="20"/>
      <c r="Y19" s="20"/>
      <c r="Z19" s="20"/>
      <c r="AA19" s="20"/>
      <c r="AB19" s="20"/>
      <c r="AC19" s="20"/>
      <c r="AD19" s="20"/>
    </row>
    <row r="20" ht="36" customHeight="1" spans="1:30">
      <c r="A20" s="17">
        <v>4</v>
      </c>
      <c r="B20" s="17">
        <f>COUNT($B$1:B19)+1</f>
        <v>14</v>
      </c>
      <c r="C20" s="18" t="s">
        <v>37</v>
      </c>
      <c r="D20" s="27" t="s">
        <v>67</v>
      </c>
      <c r="E20" s="19" t="s">
        <v>78</v>
      </c>
      <c r="F20" s="19" t="s">
        <v>85</v>
      </c>
      <c r="G20" s="28" t="s">
        <v>41</v>
      </c>
      <c r="H20" s="30">
        <v>650</v>
      </c>
      <c r="I20" s="28" t="s">
        <v>42</v>
      </c>
      <c r="J20" s="19" t="s">
        <v>43</v>
      </c>
      <c r="K20" s="28" t="s">
        <v>80</v>
      </c>
      <c r="L20" s="28" t="s">
        <v>57</v>
      </c>
      <c r="M20" s="20" t="s">
        <v>46</v>
      </c>
      <c r="N20" s="28"/>
      <c r="O20" s="28"/>
      <c r="P20" s="28"/>
      <c r="Q20" s="28"/>
      <c r="R20" s="28" t="s">
        <v>58</v>
      </c>
      <c r="S20" s="19"/>
      <c r="T20" s="28" t="s">
        <v>48</v>
      </c>
      <c r="U20" s="28" t="s">
        <v>49</v>
      </c>
      <c r="V20" s="20" t="s">
        <v>50</v>
      </c>
      <c r="W20" s="25" t="s">
        <v>42</v>
      </c>
      <c r="X20" s="28"/>
      <c r="Y20" s="28"/>
      <c r="Z20" s="28"/>
      <c r="AA20" s="28"/>
      <c r="AB20" s="28"/>
      <c r="AC20" s="28"/>
      <c r="AD20" s="20"/>
    </row>
    <row r="21" ht="36" customHeight="1" spans="1:30">
      <c r="A21" s="12">
        <v>15</v>
      </c>
      <c r="B21" s="12">
        <f>COUNT($B$1:B20)+1</f>
        <v>15</v>
      </c>
      <c r="C21" s="12" t="s">
        <v>86</v>
      </c>
      <c r="D21" s="12" t="s">
        <v>87</v>
      </c>
      <c r="E21" s="31" t="s">
        <v>88</v>
      </c>
      <c r="F21" s="24" t="s">
        <v>89</v>
      </c>
      <c r="G21" s="25" t="s">
        <v>41</v>
      </c>
      <c r="H21" s="26">
        <v>650</v>
      </c>
      <c r="I21" s="25" t="s">
        <v>42</v>
      </c>
      <c r="J21" s="24" t="s">
        <v>43</v>
      </c>
      <c r="K21" s="20" t="s">
        <v>65</v>
      </c>
      <c r="L21" s="25" t="s">
        <v>45</v>
      </c>
      <c r="M21" s="20" t="s">
        <v>46</v>
      </c>
      <c r="N21" s="25"/>
      <c r="O21" s="25"/>
      <c r="P21" s="25"/>
      <c r="Q21" s="25"/>
      <c r="R21" s="25" t="s">
        <v>47</v>
      </c>
      <c r="S21" s="24" t="s">
        <v>84</v>
      </c>
      <c r="T21" s="26">
        <v>2017</v>
      </c>
      <c r="U21" s="25" t="s">
        <v>49</v>
      </c>
      <c r="V21" s="25" t="s">
        <v>50</v>
      </c>
      <c r="W21" s="25" t="s">
        <v>42</v>
      </c>
      <c r="X21" s="25"/>
      <c r="Y21" s="25"/>
      <c r="Z21" s="25"/>
      <c r="AA21" s="25"/>
      <c r="AB21" s="25"/>
      <c r="AC21" s="25"/>
      <c r="AD21" s="25"/>
    </row>
    <row r="22" ht="36" customHeight="1" spans="1:30">
      <c r="A22" s="12">
        <v>16</v>
      </c>
      <c r="B22" s="12">
        <f>COUNT($B$1:B21)+1</f>
        <v>16</v>
      </c>
      <c r="C22" s="12" t="s">
        <v>86</v>
      </c>
      <c r="D22" s="12" t="s">
        <v>87</v>
      </c>
      <c r="E22" s="32" t="s">
        <v>90</v>
      </c>
      <c r="F22" s="33" t="s">
        <v>91</v>
      </c>
      <c r="G22" s="25" t="s">
        <v>41</v>
      </c>
      <c r="H22" s="26">
        <v>650</v>
      </c>
      <c r="I22" s="25" t="s">
        <v>42</v>
      </c>
      <c r="J22" s="33" t="s">
        <v>43</v>
      </c>
      <c r="K22" s="25" t="s">
        <v>80</v>
      </c>
      <c r="L22" s="25" t="s">
        <v>57</v>
      </c>
      <c r="M22" s="20" t="s">
        <v>46</v>
      </c>
      <c r="N22" s="35"/>
      <c r="O22" s="35"/>
      <c r="P22" s="35"/>
      <c r="Q22" s="35"/>
      <c r="R22" s="35" t="s">
        <v>58</v>
      </c>
      <c r="S22" s="33"/>
      <c r="T22" s="26">
        <v>2017</v>
      </c>
      <c r="U22" s="25" t="s">
        <v>49</v>
      </c>
      <c r="V22" s="25" t="s">
        <v>50</v>
      </c>
      <c r="W22" s="25" t="s">
        <v>42</v>
      </c>
      <c r="X22" s="35"/>
      <c r="Y22" s="35"/>
      <c r="Z22" s="35"/>
      <c r="AA22" s="35"/>
      <c r="AB22" s="35"/>
      <c r="AC22" s="35"/>
      <c r="AD22" s="25"/>
    </row>
    <row r="23" ht="36" customHeight="1" spans="1:30">
      <c r="A23" s="12">
        <v>17</v>
      </c>
      <c r="B23" s="12">
        <f>COUNT($B$1:B22)+1</f>
        <v>17</v>
      </c>
      <c r="C23" s="12" t="s">
        <v>86</v>
      </c>
      <c r="D23" s="12" t="s">
        <v>87</v>
      </c>
      <c r="E23" s="32" t="s">
        <v>90</v>
      </c>
      <c r="F23" s="33" t="s">
        <v>92</v>
      </c>
      <c r="G23" s="25" t="s">
        <v>41</v>
      </c>
      <c r="H23" s="26">
        <v>650</v>
      </c>
      <c r="I23" s="25" t="s">
        <v>42</v>
      </c>
      <c r="J23" s="33" t="s">
        <v>43</v>
      </c>
      <c r="K23" s="25" t="s">
        <v>80</v>
      </c>
      <c r="L23" s="25" t="s">
        <v>57</v>
      </c>
      <c r="M23" s="20" t="s">
        <v>46</v>
      </c>
      <c r="N23" s="35"/>
      <c r="O23" s="35"/>
      <c r="P23" s="35"/>
      <c r="Q23" s="35"/>
      <c r="R23" s="35" t="s">
        <v>58</v>
      </c>
      <c r="S23" s="33"/>
      <c r="T23" s="26">
        <v>2017</v>
      </c>
      <c r="U23" s="25" t="s">
        <v>49</v>
      </c>
      <c r="V23" s="25" t="s">
        <v>50</v>
      </c>
      <c r="W23" s="25" t="s">
        <v>42</v>
      </c>
      <c r="X23" s="35"/>
      <c r="Y23" s="35"/>
      <c r="Z23" s="35"/>
      <c r="AA23" s="35"/>
      <c r="AB23" s="35"/>
      <c r="AC23" s="35"/>
      <c r="AD23" s="25"/>
    </row>
    <row r="24" ht="36" customHeight="1" spans="1:30">
      <c r="A24" s="12">
        <v>18</v>
      </c>
      <c r="B24" s="12">
        <f>COUNT($B$1:B23)+1</f>
        <v>18</v>
      </c>
      <c r="C24" s="12" t="s">
        <v>86</v>
      </c>
      <c r="D24" s="12" t="s">
        <v>87</v>
      </c>
      <c r="E24" s="32" t="s">
        <v>90</v>
      </c>
      <c r="F24" s="33" t="s">
        <v>93</v>
      </c>
      <c r="G24" s="25" t="s">
        <v>41</v>
      </c>
      <c r="H24" s="26">
        <v>650</v>
      </c>
      <c r="I24" s="25" t="s">
        <v>42</v>
      </c>
      <c r="J24" s="33" t="s">
        <v>43</v>
      </c>
      <c r="K24" s="25" t="s">
        <v>80</v>
      </c>
      <c r="L24" s="25" t="s">
        <v>57</v>
      </c>
      <c r="M24" s="20" t="s">
        <v>46</v>
      </c>
      <c r="N24" s="35"/>
      <c r="O24" s="35"/>
      <c r="P24" s="35"/>
      <c r="Q24" s="35"/>
      <c r="R24" s="35" t="s">
        <v>58</v>
      </c>
      <c r="S24" s="33"/>
      <c r="T24" s="26">
        <v>2017</v>
      </c>
      <c r="U24" s="25" t="s">
        <v>49</v>
      </c>
      <c r="V24" s="25" t="s">
        <v>50</v>
      </c>
      <c r="W24" s="25" t="s">
        <v>42</v>
      </c>
      <c r="X24" s="35"/>
      <c r="Y24" s="35"/>
      <c r="Z24" s="35"/>
      <c r="AA24" s="35"/>
      <c r="AB24" s="35"/>
      <c r="AC24" s="35"/>
      <c r="AD24" s="25"/>
    </row>
    <row r="25" ht="36" customHeight="1" spans="1:30">
      <c r="A25" s="12">
        <v>19</v>
      </c>
      <c r="B25" s="12">
        <f>COUNT($B$1:B24)+1</f>
        <v>19</v>
      </c>
      <c r="C25" s="12" t="s">
        <v>86</v>
      </c>
      <c r="D25" s="12" t="s">
        <v>87</v>
      </c>
      <c r="E25" s="32" t="s">
        <v>82</v>
      </c>
      <c r="F25" s="24" t="s">
        <v>94</v>
      </c>
      <c r="G25" s="25" t="s">
        <v>41</v>
      </c>
      <c r="H25" s="26">
        <v>650</v>
      </c>
      <c r="I25" s="25" t="s">
        <v>42</v>
      </c>
      <c r="J25" s="24" t="s">
        <v>43</v>
      </c>
      <c r="K25" s="25" t="s">
        <v>80</v>
      </c>
      <c r="L25" s="25" t="s">
        <v>95</v>
      </c>
      <c r="M25" s="20" t="s">
        <v>46</v>
      </c>
      <c r="N25" s="25"/>
      <c r="O25" s="25"/>
      <c r="P25" s="25"/>
      <c r="Q25" s="25"/>
      <c r="R25" s="25" t="s">
        <v>96</v>
      </c>
      <c r="S25" s="24" t="s">
        <v>84</v>
      </c>
      <c r="T25" s="26">
        <v>2017</v>
      </c>
      <c r="U25" s="25" t="s">
        <v>49</v>
      </c>
      <c r="V25" s="25" t="s">
        <v>50</v>
      </c>
      <c r="W25" s="25" t="s">
        <v>42</v>
      </c>
      <c r="X25" s="25"/>
      <c r="Y25" s="25"/>
      <c r="Z25" s="25"/>
      <c r="AA25" s="25"/>
      <c r="AB25" s="25"/>
      <c r="AC25" s="25"/>
      <c r="AD25" s="25"/>
    </row>
    <row r="26" ht="36" customHeight="1" spans="1:30">
      <c r="A26" s="34">
        <v>38</v>
      </c>
      <c r="B26" s="34">
        <f>COUNT($B$1:B25)+1</f>
        <v>20</v>
      </c>
      <c r="C26" s="22" t="s">
        <v>86</v>
      </c>
      <c r="D26" s="35" t="s">
        <v>87</v>
      </c>
      <c r="E26" s="35" t="s">
        <v>90</v>
      </c>
      <c r="F26" s="35" t="s">
        <v>97</v>
      </c>
      <c r="G26" s="36" t="s">
        <v>69</v>
      </c>
      <c r="H26" s="29">
        <v>403</v>
      </c>
      <c r="I26" s="36" t="s">
        <v>42</v>
      </c>
      <c r="J26" s="35" t="s">
        <v>43</v>
      </c>
      <c r="K26" s="36" t="s">
        <v>80</v>
      </c>
      <c r="L26" s="28" t="s">
        <v>98</v>
      </c>
      <c r="M26" s="20" t="s">
        <v>46</v>
      </c>
      <c r="N26" s="36"/>
      <c r="O26" s="36"/>
      <c r="P26" s="36"/>
      <c r="Q26" s="36"/>
      <c r="R26" s="28"/>
      <c r="S26" s="35"/>
      <c r="T26" s="28" t="s">
        <v>48</v>
      </c>
      <c r="U26" s="36" t="s">
        <v>49</v>
      </c>
      <c r="V26" s="20" t="s">
        <v>50</v>
      </c>
      <c r="W26" s="25" t="s">
        <v>42</v>
      </c>
      <c r="X26" s="36"/>
      <c r="Y26" s="36"/>
      <c r="Z26" s="36"/>
      <c r="AA26" s="36"/>
      <c r="AB26" s="36"/>
      <c r="AC26" s="36"/>
      <c r="AD26" s="20"/>
    </row>
    <row r="27" ht="36" customHeight="1" spans="1:30">
      <c r="A27" s="34" t="s">
        <v>53</v>
      </c>
      <c r="B27" s="34">
        <f>COUNT($B$1:B26)+1</f>
        <v>21</v>
      </c>
      <c r="C27" s="22" t="s">
        <v>86</v>
      </c>
      <c r="D27" s="35" t="s">
        <v>87</v>
      </c>
      <c r="E27" s="34" t="s">
        <v>90</v>
      </c>
      <c r="F27" s="34" t="s">
        <v>93</v>
      </c>
      <c r="G27" s="35" t="s">
        <v>69</v>
      </c>
      <c r="H27" s="35">
        <v>338</v>
      </c>
      <c r="I27" s="35">
        <v>1</v>
      </c>
      <c r="J27" s="34" t="s">
        <v>43</v>
      </c>
      <c r="K27" s="35" t="s">
        <v>56</v>
      </c>
      <c r="L27" s="35" t="s">
        <v>57</v>
      </c>
      <c r="M27" s="20" t="s">
        <v>46</v>
      </c>
      <c r="N27" s="35"/>
      <c r="O27" s="35"/>
      <c r="P27" s="35"/>
      <c r="Q27" s="35"/>
      <c r="R27" s="35" t="s">
        <v>58</v>
      </c>
      <c r="S27" s="34"/>
      <c r="T27" s="28" t="s">
        <v>48</v>
      </c>
      <c r="U27" s="35" t="s">
        <v>49</v>
      </c>
      <c r="V27" s="20" t="s">
        <v>50</v>
      </c>
      <c r="W27" s="25" t="s">
        <v>42</v>
      </c>
      <c r="X27" s="35"/>
      <c r="Y27" s="35"/>
      <c r="Z27" s="35"/>
      <c r="AA27" s="35"/>
      <c r="AB27" s="35"/>
      <c r="AC27" s="35"/>
      <c r="AD27" s="20"/>
    </row>
    <row r="28" ht="36" customHeight="1" spans="1:30">
      <c r="A28" s="34" t="s">
        <v>53</v>
      </c>
      <c r="B28" s="34">
        <f>COUNT($B$1:B27)+1</f>
        <v>22</v>
      </c>
      <c r="C28" s="22" t="s">
        <v>86</v>
      </c>
      <c r="D28" s="35" t="s">
        <v>87</v>
      </c>
      <c r="E28" s="34" t="s">
        <v>90</v>
      </c>
      <c r="F28" s="34" t="s">
        <v>91</v>
      </c>
      <c r="G28" s="35" t="s">
        <v>69</v>
      </c>
      <c r="H28" s="35">
        <v>338</v>
      </c>
      <c r="I28" s="35">
        <v>1</v>
      </c>
      <c r="J28" s="34" t="s">
        <v>43</v>
      </c>
      <c r="K28" s="35" t="s">
        <v>56</v>
      </c>
      <c r="L28" s="35" t="s">
        <v>57</v>
      </c>
      <c r="M28" s="20" t="s">
        <v>46</v>
      </c>
      <c r="N28" s="35"/>
      <c r="O28" s="35"/>
      <c r="P28" s="35"/>
      <c r="Q28" s="35"/>
      <c r="R28" s="35" t="s">
        <v>58</v>
      </c>
      <c r="S28" s="34"/>
      <c r="T28" s="28" t="s">
        <v>48</v>
      </c>
      <c r="U28" s="35" t="s">
        <v>49</v>
      </c>
      <c r="V28" s="20" t="s">
        <v>50</v>
      </c>
      <c r="W28" s="25" t="s">
        <v>42</v>
      </c>
      <c r="X28" s="35"/>
      <c r="Y28" s="35"/>
      <c r="Z28" s="35"/>
      <c r="AA28" s="35"/>
      <c r="AB28" s="35"/>
      <c r="AC28" s="35"/>
      <c r="AD28" s="20"/>
    </row>
    <row r="29" ht="36" customHeight="1" spans="1:30">
      <c r="A29" s="37">
        <v>34</v>
      </c>
      <c r="B29" s="37">
        <f>COUNT($B$1:B28)+1</f>
        <v>23</v>
      </c>
      <c r="C29" s="37" t="s">
        <v>86</v>
      </c>
      <c r="D29" s="38" t="s">
        <v>87</v>
      </c>
      <c r="E29" s="38" t="s">
        <v>90</v>
      </c>
      <c r="F29" s="38" t="s">
        <v>99</v>
      </c>
      <c r="G29" s="38" t="s">
        <v>69</v>
      </c>
      <c r="H29" s="38">
        <v>234</v>
      </c>
      <c r="I29" s="37">
        <v>1</v>
      </c>
      <c r="J29" s="38" t="s">
        <v>43</v>
      </c>
      <c r="K29" s="37" t="s">
        <v>100</v>
      </c>
      <c r="L29" s="37" t="s">
        <v>101</v>
      </c>
      <c r="M29" s="20" t="s">
        <v>46</v>
      </c>
      <c r="N29" s="37"/>
      <c r="O29" s="37"/>
      <c r="P29" s="37"/>
      <c r="Q29" s="37"/>
      <c r="R29" s="60">
        <v>43983</v>
      </c>
      <c r="S29" s="38"/>
      <c r="T29" s="28" t="s">
        <v>102</v>
      </c>
      <c r="U29" s="37" t="s">
        <v>49</v>
      </c>
      <c r="V29" s="37" t="s">
        <v>50</v>
      </c>
      <c r="W29" s="25" t="s">
        <v>42</v>
      </c>
      <c r="X29" s="37"/>
      <c r="Y29" s="37"/>
      <c r="Z29" s="37"/>
      <c r="AA29" s="37"/>
      <c r="AB29" s="37"/>
      <c r="AC29" s="37"/>
      <c r="AD29" s="37"/>
    </row>
    <row r="30" ht="36" customHeight="1" spans="1:30">
      <c r="A30" s="37">
        <v>35</v>
      </c>
      <c r="B30" s="37">
        <f>COUNT($B$1:B29)+1</f>
        <v>24</v>
      </c>
      <c r="C30" s="37" t="s">
        <v>86</v>
      </c>
      <c r="D30" s="38" t="s">
        <v>87</v>
      </c>
      <c r="E30" s="38" t="s">
        <v>103</v>
      </c>
      <c r="F30" s="38" t="s">
        <v>104</v>
      </c>
      <c r="G30" s="38" t="s">
        <v>69</v>
      </c>
      <c r="H30" s="38">
        <v>234</v>
      </c>
      <c r="I30" s="37">
        <v>1</v>
      </c>
      <c r="J30" s="38" t="s">
        <v>43</v>
      </c>
      <c r="K30" s="37" t="s">
        <v>105</v>
      </c>
      <c r="L30" s="37" t="s">
        <v>101</v>
      </c>
      <c r="M30" s="20" t="s">
        <v>46</v>
      </c>
      <c r="N30" s="37"/>
      <c r="O30" s="37"/>
      <c r="P30" s="37"/>
      <c r="Q30" s="37"/>
      <c r="R30" s="60">
        <v>43952</v>
      </c>
      <c r="S30" s="38"/>
      <c r="T30" s="28" t="s">
        <v>102</v>
      </c>
      <c r="U30" s="37" t="s">
        <v>49</v>
      </c>
      <c r="V30" s="37" t="s">
        <v>50</v>
      </c>
      <c r="W30" s="25" t="s">
        <v>42</v>
      </c>
      <c r="X30" s="37"/>
      <c r="Y30" s="37"/>
      <c r="Z30" s="37"/>
      <c r="AA30" s="37"/>
      <c r="AB30" s="37"/>
      <c r="AC30" s="37"/>
      <c r="AD30" s="37"/>
    </row>
    <row r="31" ht="36" customHeight="1" spans="1:30">
      <c r="A31" s="37"/>
      <c r="B31" s="37">
        <f>COUNT($B$1:B30)+1</f>
        <v>25</v>
      </c>
      <c r="C31" s="37" t="s">
        <v>86</v>
      </c>
      <c r="D31" s="38" t="s">
        <v>87</v>
      </c>
      <c r="E31" s="38" t="s">
        <v>103</v>
      </c>
      <c r="F31" s="38" t="s">
        <v>104</v>
      </c>
      <c r="G31" s="38" t="s">
        <v>41</v>
      </c>
      <c r="H31" s="38">
        <v>500</v>
      </c>
      <c r="I31" s="37">
        <v>1</v>
      </c>
      <c r="J31" s="38" t="s">
        <v>43</v>
      </c>
      <c r="K31" s="37" t="s">
        <v>106</v>
      </c>
      <c r="L31" s="37" t="s">
        <v>101</v>
      </c>
      <c r="M31" s="20" t="s">
        <v>46</v>
      </c>
      <c r="N31" s="37"/>
      <c r="O31" s="37"/>
      <c r="P31" s="37"/>
      <c r="Q31" s="37"/>
      <c r="R31" s="60" t="s">
        <v>107</v>
      </c>
      <c r="S31" s="38"/>
      <c r="T31" s="28" t="s">
        <v>102</v>
      </c>
      <c r="U31" s="37" t="s">
        <v>49</v>
      </c>
      <c r="V31" s="37" t="s">
        <v>50</v>
      </c>
      <c r="W31" s="25" t="s">
        <v>42</v>
      </c>
      <c r="X31" s="37"/>
      <c r="Y31" s="37"/>
      <c r="Z31" s="37"/>
      <c r="AA31" s="37"/>
      <c r="AB31" s="37"/>
      <c r="AC31" s="37"/>
      <c r="AD31" s="37"/>
    </row>
    <row r="32" ht="36" customHeight="1" spans="1:30">
      <c r="A32" s="38">
        <v>74</v>
      </c>
      <c r="B32" s="38">
        <f>COUNT($B$1:B31)+1</f>
        <v>26</v>
      </c>
      <c r="C32" s="38" t="s">
        <v>86</v>
      </c>
      <c r="D32" s="38" t="s">
        <v>108</v>
      </c>
      <c r="E32" s="38" t="s">
        <v>109</v>
      </c>
      <c r="F32" s="38" t="s">
        <v>110</v>
      </c>
      <c r="G32" s="38" t="s">
        <v>41</v>
      </c>
      <c r="H32" s="39">
        <v>450</v>
      </c>
      <c r="I32" s="55">
        <v>1</v>
      </c>
      <c r="J32" s="55"/>
      <c r="K32" s="55" t="s">
        <v>111</v>
      </c>
      <c r="L32" s="37" t="s">
        <v>112</v>
      </c>
      <c r="M32" s="20" t="s">
        <v>46</v>
      </c>
      <c r="N32" s="56"/>
      <c r="O32" s="56"/>
      <c r="P32" s="56"/>
      <c r="Q32" s="56"/>
      <c r="R32" s="56"/>
      <c r="S32" s="56"/>
      <c r="T32" s="56" t="s">
        <v>113</v>
      </c>
      <c r="U32" s="61"/>
      <c r="V32" s="55" t="s">
        <v>50</v>
      </c>
      <c r="W32" s="25" t="s">
        <v>42</v>
      </c>
      <c r="X32" s="56"/>
      <c r="Y32" s="56"/>
      <c r="Z32" s="56"/>
      <c r="AA32" s="56"/>
      <c r="AB32" s="56"/>
      <c r="AC32" s="56"/>
      <c r="AD32" s="55"/>
    </row>
    <row r="33" ht="36" customHeight="1" spans="1:30">
      <c r="A33" s="12">
        <v>44</v>
      </c>
      <c r="B33" s="12">
        <f>COUNT($B$1:B32)+1</f>
        <v>27</v>
      </c>
      <c r="C33" s="12" t="s">
        <v>86</v>
      </c>
      <c r="D33" s="12" t="s">
        <v>114</v>
      </c>
      <c r="E33" s="40" t="s">
        <v>115</v>
      </c>
      <c r="F33" s="24" t="s">
        <v>116</v>
      </c>
      <c r="G33" s="25" t="s">
        <v>69</v>
      </c>
      <c r="H33" s="26">
        <v>312</v>
      </c>
      <c r="I33" s="25" t="s">
        <v>42</v>
      </c>
      <c r="J33" s="24" t="s">
        <v>43</v>
      </c>
      <c r="K33" s="25" t="s">
        <v>117</v>
      </c>
      <c r="L33" s="25" t="s">
        <v>118</v>
      </c>
      <c r="M33" s="20" t="s">
        <v>46</v>
      </c>
      <c r="N33" s="25"/>
      <c r="O33" s="25"/>
      <c r="P33" s="25"/>
      <c r="Q33" s="25"/>
      <c r="R33" s="25"/>
      <c r="S33" s="24"/>
      <c r="T33" s="26">
        <v>2017</v>
      </c>
      <c r="U33" s="25" t="s">
        <v>49</v>
      </c>
      <c r="V33" s="25" t="s">
        <v>50</v>
      </c>
      <c r="W33" s="25" t="s">
        <v>42</v>
      </c>
      <c r="X33" s="25"/>
      <c r="Y33" s="25"/>
      <c r="Z33" s="25"/>
      <c r="AA33" s="25"/>
      <c r="AB33" s="25"/>
      <c r="AC33" s="25"/>
      <c r="AD33" s="25"/>
    </row>
    <row r="34" ht="36" customHeight="1" spans="1:30">
      <c r="A34" s="12"/>
      <c r="B34" s="12">
        <f>COUNT($B$1:B33)+1</f>
        <v>28</v>
      </c>
      <c r="C34" s="12" t="s">
        <v>86</v>
      </c>
      <c r="D34" s="12" t="s">
        <v>114</v>
      </c>
      <c r="E34" s="40" t="s">
        <v>115</v>
      </c>
      <c r="F34" s="24" t="s">
        <v>116</v>
      </c>
      <c r="G34" s="25" t="s">
        <v>41</v>
      </c>
      <c r="H34" s="26">
        <v>650</v>
      </c>
      <c r="I34" s="25" t="s">
        <v>42</v>
      </c>
      <c r="J34" s="24" t="s">
        <v>43</v>
      </c>
      <c r="K34" s="20" t="s">
        <v>65</v>
      </c>
      <c r="L34" s="25" t="s">
        <v>45</v>
      </c>
      <c r="M34" s="20" t="s">
        <v>46</v>
      </c>
      <c r="N34" s="25"/>
      <c r="O34" s="25"/>
      <c r="P34" s="25"/>
      <c r="Q34" s="25"/>
      <c r="R34" s="25" t="s">
        <v>66</v>
      </c>
      <c r="S34" s="24"/>
      <c r="T34" s="26">
        <v>2017</v>
      </c>
      <c r="U34" s="25" t="s">
        <v>49</v>
      </c>
      <c r="V34" s="25" t="s">
        <v>50</v>
      </c>
      <c r="W34" s="25" t="s">
        <v>42</v>
      </c>
      <c r="X34" s="25"/>
      <c r="Y34" s="25"/>
      <c r="Z34" s="25"/>
      <c r="AA34" s="25"/>
      <c r="AB34" s="25"/>
      <c r="AC34" s="25"/>
      <c r="AD34" s="25"/>
    </row>
    <row r="35" ht="36" customHeight="1" spans="1:30">
      <c r="A35" s="12">
        <v>45</v>
      </c>
      <c r="B35" s="12">
        <f>COUNT($B$1:B34)+1</f>
        <v>29</v>
      </c>
      <c r="C35" s="12" t="s">
        <v>86</v>
      </c>
      <c r="D35" s="12" t="s">
        <v>114</v>
      </c>
      <c r="E35" s="41" t="s">
        <v>115</v>
      </c>
      <c r="F35" s="24" t="s">
        <v>119</v>
      </c>
      <c r="G35" s="25" t="s">
        <v>69</v>
      </c>
      <c r="H35" s="26">
        <v>312</v>
      </c>
      <c r="I35" s="25" t="s">
        <v>42</v>
      </c>
      <c r="J35" s="24" t="s">
        <v>43</v>
      </c>
      <c r="K35" s="25" t="s">
        <v>120</v>
      </c>
      <c r="L35" s="25" t="s">
        <v>121</v>
      </c>
      <c r="M35" s="20" t="s">
        <v>46</v>
      </c>
      <c r="N35" s="25"/>
      <c r="O35" s="25"/>
      <c r="P35" s="25"/>
      <c r="Q35" s="25"/>
      <c r="R35" s="25"/>
      <c r="S35" s="24"/>
      <c r="T35" s="26">
        <v>2017</v>
      </c>
      <c r="U35" s="25" t="s">
        <v>49</v>
      </c>
      <c r="V35" s="25" t="s">
        <v>50</v>
      </c>
      <c r="W35" s="25" t="s">
        <v>42</v>
      </c>
      <c r="X35" s="25"/>
      <c r="Y35" s="25"/>
      <c r="Z35" s="25"/>
      <c r="AA35" s="25"/>
      <c r="AB35" s="25"/>
      <c r="AC35" s="25"/>
      <c r="AD35" s="25"/>
    </row>
    <row r="36" ht="36" customHeight="1" spans="1:30">
      <c r="A36" s="12"/>
      <c r="B36" s="12">
        <f>COUNT($B$1:B35)+1</f>
        <v>30</v>
      </c>
      <c r="C36" s="12" t="s">
        <v>86</v>
      </c>
      <c r="D36" s="12" t="s">
        <v>114</v>
      </c>
      <c r="E36" s="41" t="s">
        <v>115</v>
      </c>
      <c r="F36" s="24" t="s">
        <v>119</v>
      </c>
      <c r="G36" s="25" t="s">
        <v>41</v>
      </c>
      <c r="H36" s="26">
        <v>650</v>
      </c>
      <c r="I36" s="25" t="s">
        <v>42</v>
      </c>
      <c r="J36" s="24" t="s">
        <v>43</v>
      </c>
      <c r="K36" s="25" t="s">
        <v>122</v>
      </c>
      <c r="L36" s="25" t="s">
        <v>95</v>
      </c>
      <c r="M36" s="20" t="s">
        <v>46</v>
      </c>
      <c r="N36" s="25"/>
      <c r="O36" s="25"/>
      <c r="P36" s="25"/>
      <c r="Q36" s="25"/>
      <c r="R36" s="25" t="s">
        <v>96</v>
      </c>
      <c r="S36" s="24"/>
      <c r="T36" s="26">
        <v>2017</v>
      </c>
      <c r="U36" s="25" t="s">
        <v>49</v>
      </c>
      <c r="V36" s="25" t="s">
        <v>50</v>
      </c>
      <c r="W36" s="25" t="s">
        <v>42</v>
      </c>
      <c r="X36" s="25"/>
      <c r="Y36" s="25"/>
      <c r="Z36" s="25"/>
      <c r="AA36" s="25"/>
      <c r="AB36" s="25"/>
      <c r="AC36" s="25"/>
      <c r="AD36" s="25"/>
    </row>
    <row r="37" ht="36" customHeight="1" spans="1:30">
      <c r="A37" s="12">
        <v>46</v>
      </c>
      <c r="B37" s="12">
        <f>COUNT($B$1:B36)+1</f>
        <v>31</v>
      </c>
      <c r="C37" s="12" t="s">
        <v>86</v>
      </c>
      <c r="D37" s="12" t="s">
        <v>114</v>
      </c>
      <c r="E37" s="41" t="s">
        <v>123</v>
      </c>
      <c r="F37" s="24" t="s">
        <v>124</v>
      </c>
      <c r="G37" s="25" t="s">
        <v>69</v>
      </c>
      <c r="H37" s="26">
        <v>240</v>
      </c>
      <c r="I37" s="25" t="s">
        <v>42</v>
      </c>
      <c r="J37" s="24" t="s">
        <v>43</v>
      </c>
      <c r="K37" s="25" t="s">
        <v>125</v>
      </c>
      <c r="L37" s="25" t="s">
        <v>126</v>
      </c>
      <c r="M37" s="20" t="s">
        <v>46</v>
      </c>
      <c r="N37" s="25"/>
      <c r="O37" s="25"/>
      <c r="P37" s="25"/>
      <c r="Q37" s="25"/>
      <c r="R37" s="25" t="s">
        <v>127</v>
      </c>
      <c r="S37" s="24"/>
      <c r="T37" s="26">
        <v>2017</v>
      </c>
      <c r="U37" s="25" t="s">
        <v>49</v>
      </c>
      <c r="V37" s="25" t="s">
        <v>50</v>
      </c>
      <c r="W37" s="25" t="s">
        <v>42</v>
      </c>
      <c r="X37" s="25"/>
      <c r="Y37" s="25"/>
      <c r="Z37" s="25"/>
      <c r="AA37" s="25"/>
      <c r="AB37" s="25"/>
      <c r="AC37" s="25"/>
      <c r="AD37" s="25"/>
    </row>
    <row r="38" ht="36" customHeight="1" spans="1:30">
      <c r="A38" s="12"/>
      <c r="B38" s="12">
        <f>COUNT($B$1:B37)+1</f>
        <v>32</v>
      </c>
      <c r="C38" s="12" t="s">
        <v>86</v>
      </c>
      <c r="D38" s="12" t="s">
        <v>114</v>
      </c>
      <c r="E38" s="41" t="s">
        <v>123</v>
      </c>
      <c r="F38" s="24" t="s">
        <v>124</v>
      </c>
      <c r="G38" s="25" t="s">
        <v>41</v>
      </c>
      <c r="H38" s="26">
        <v>500</v>
      </c>
      <c r="I38" s="25" t="s">
        <v>42</v>
      </c>
      <c r="J38" s="24" t="s">
        <v>43</v>
      </c>
      <c r="K38" s="25" t="s">
        <v>128</v>
      </c>
      <c r="L38" s="25" t="s">
        <v>126</v>
      </c>
      <c r="M38" s="20" t="s">
        <v>46</v>
      </c>
      <c r="N38" s="25"/>
      <c r="O38" s="25"/>
      <c r="P38" s="25"/>
      <c r="Q38" s="25"/>
      <c r="R38" s="25" t="s">
        <v>127</v>
      </c>
      <c r="S38" s="24"/>
      <c r="T38" s="26">
        <v>2017</v>
      </c>
      <c r="U38" s="25" t="s">
        <v>49</v>
      </c>
      <c r="V38" s="25" t="s">
        <v>50</v>
      </c>
      <c r="W38" s="25" t="s">
        <v>42</v>
      </c>
      <c r="X38" s="25"/>
      <c r="Y38" s="25"/>
      <c r="Z38" s="25"/>
      <c r="AA38" s="25"/>
      <c r="AB38" s="25"/>
      <c r="AC38" s="25"/>
      <c r="AD38" s="25"/>
    </row>
    <row r="39" ht="36" customHeight="1" spans="1:30">
      <c r="A39" s="12">
        <v>47</v>
      </c>
      <c r="B39" s="12">
        <f>COUNT($B$1:B38)+1</f>
        <v>33</v>
      </c>
      <c r="C39" s="12" t="s">
        <v>86</v>
      </c>
      <c r="D39" s="12" t="s">
        <v>114</v>
      </c>
      <c r="E39" s="12" t="s">
        <v>129</v>
      </c>
      <c r="F39" s="33" t="s">
        <v>130</v>
      </c>
      <c r="G39" s="25" t="s">
        <v>69</v>
      </c>
      <c r="H39" s="26">
        <v>338</v>
      </c>
      <c r="I39" s="25" t="s">
        <v>42</v>
      </c>
      <c r="J39" s="33" t="s">
        <v>43</v>
      </c>
      <c r="K39" s="25" t="s">
        <v>131</v>
      </c>
      <c r="L39" s="25" t="s">
        <v>132</v>
      </c>
      <c r="M39" s="20" t="s">
        <v>46</v>
      </c>
      <c r="N39" s="25"/>
      <c r="O39" s="25"/>
      <c r="P39" s="25"/>
      <c r="Q39" s="25"/>
      <c r="R39" s="25"/>
      <c r="S39" s="33"/>
      <c r="T39" s="26">
        <v>2017</v>
      </c>
      <c r="U39" s="25" t="s">
        <v>49</v>
      </c>
      <c r="V39" s="25" t="s">
        <v>50</v>
      </c>
      <c r="W39" s="25" t="s">
        <v>42</v>
      </c>
      <c r="X39" s="25"/>
      <c r="Y39" s="25"/>
      <c r="Z39" s="25"/>
      <c r="AA39" s="25"/>
      <c r="AB39" s="25"/>
      <c r="AC39" s="25"/>
      <c r="AD39" s="25"/>
    </row>
    <row r="40" ht="36" customHeight="1" spans="1:30">
      <c r="A40" s="12"/>
      <c r="B40" s="12">
        <f>COUNT($B$1:B39)+1</f>
        <v>34</v>
      </c>
      <c r="C40" s="12" t="s">
        <v>86</v>
      </c>
      <c r="D40" s="12" t="s">
        <v>114</v>
      </c>
      <c r="E40" s="12" t="s">
        <v>129</v>
      </c>
      <c r="F40" s="33" t="s">
        <v>130</v>
      </c>
      <c r="G40" s="25" t="s">
        <v>41</v>
      </c>
      <c r="H40" s="26">
        <v>650</v>
      </c>
      <c r="I40" s="25" t="s">
        <v>42</v>
      </c>
      <c r="J40" s="33" t="s">
        <v>43</v>
      </c>
      <c r="K40" s="25" t="s">
        <v>133</v>
      </c>
      <c r="L40" s="25" t="s">
        <v>74</v>
      </c>
      <c r="M40" s="20" t="s">
        <v>46</v>
      </c>
      <c r="N40" s="25"/>
      <c r="O40" s="25"/>
      <c r="P40" s="25"/>
      <c r="Q40" s="25"/>
      <c r="R40" s="25" t="s">
        <v>72</v>
      </c>
      <c r="S40" s="33"/>
      <c r="T40" s="26">
        <v>2017</v>
      </c>
      <c r="U40" s="25" t="s">
        <v>49</v>
      </c>
      <c r="V40" s="25" t="s">
        <v>50</v>
      </c>
      <c r="W40" s="25" t="s">
        <v>42</v>
      </c>
      <c r="X40" s="25"/>
      <c r="Y40" s="25"/>
      <c r="Z40" s="25"/>
      <c r="AA40" s="25"/>
      <c r="AB40" s="25"/>
      <c r="AC40" s="25"/>
      <c r="AD40" s="25"/>
    </row>
    <row r="41" ht="36" customHeight="1" spans="1:30">
      <c r="A41" s="12">
        <v>48</v>
      </c>
      <c r="B41" s="12">
        <f>COUNT($B$1:B40)+1</f>
        <v>35</v>
      </c>
      <c r="C41" s="12" t="s">
        <v>86</v>
      </c>
      <c r="D41" s="12" t="s">
        <v>114</v>
      </c>
      <c r="E41" s="42" t="s">
        <v>129</v>
      </c>
      <c r="F41" s="24" t="s">
        <v>134</v>
      </c>
      <c r="G41" s="25" t="s">
        <v>69</v>
      </c>
      <c r="H41" s="26">
        <v>338</v>
      </c>
      <c r="I41" s="25" t="s">
        <v>42</v>
      </c>
      <c r="J41" s="24" t="s">
        <v>43</v>
      </c>
      <c r="K41" s="25" t="s">
        <v>65</v>
      </c>
      <c r="L41" s="25" t="s">
        <v>45</v>
      </c>
      <c r="M41" s="20" t="s">
        <v>46</v>
      </c>
      <c r="N41" s="25"/>
      <c r="O41" s="25"/>
      <c r="P41" s="25"/>
      <c r="Q41" s="25"/>
      <c r="R41" s="25" t="s">
        <v>66</v>
      </c>
      <c r="S41" s="24"/>
      <c r="T41" s="26">
        <v>2017</v>
      </c>
      <c r="U41" s="25" t="s">
        <v>49</v>
      </c>
      <c r="V41" s="25" t="s">
        <v>50</v>
      </c>
      <c r="W41" s="25" t="s">
        <v>42</v>
      </c>
      <c r="X41" s="25"/>
      <c r="Y41" s="25"/>
      <c r="Z41" s="25"/>
      <c r="AA41" s="25"/>
      <c r="AB41" s="25"/>
      <c r="AC41" s="25"/>
      <c r="AD41" s="25"/>
    </row>
    <row r="42" ht="36" customHeight="1" spans="1:30">
      <c r="A42" s="12"/>
      <c r="B42" s="12">
        <f>COUNT($B$1:B41)+1</f>
        <v>36</v>
      </c>
      <c r="C42" s="12" t="s">
        <v>86</v>
      </c>
      <c r="D42" s="12" t="s">
        <v>114</v>
      </c>
      <c r="E42" s="42" t="s">
        <v>129</v>
      </c>
      <c r="F42" s="24" t="s">
        <v>134</v>
      </c>
      <c r="G42" s="25" t="s">
        <v>41</v>
      </c>
      <c r="H42" s="26">
        <v>650</v>
      </c>
      <c r="I42" s="25" t="s">
        <v>42</v>
      </c>
      <c r="J42" s="24" t="s">
        <v>43</v>
      </c>
      <c r="K42" s="25" t="s">
        <v>133</v>
      </c>
      <c r="L42" s="25" t="s">
        <v>74</v>
      </c>
      <c r="M42" s="20" t="s">
        <v>46</v>
      </c>
      <c r="N42" s="25"/>
      <c r="O42" s="25"/>
      <c r="P42" s="25"/>
      <c r="Q42" s="25"/>
      <c r="R42" s="25" t="s">
        <v>72</v>
      </c>
      <c r="S42" s="24"/>
      <c r="T42" s="26">
        <v>2017</v>
      </c>
      <c r="U42" s="25" t="s">
        <v>49</v>
      </c>
      <c r="V42" s="25" t="s">
        <v>50</v>
      </c>
      <c r="W42" s="25" t="s">
        <v>42</v>
      </c>
      <c r="X42" s="25"/>
      <c r="Y42" s="25"/>
      <c r="Z42" s="25"/>
      <c r="AA42" s="25"/>
      <c r="AB42" s="25"/>
      <c r="AC42" s="25"/>
      <c r="AD42" s="25"/>
    </row>
    <row r="43" ht="36" customHeight="1" spans="1:30">
      <c r="A43" s="12">
        <v>49</v>
      </c>
      <c r="B43" s="12">
        <f>COUNT($B$1:B42)+1</f>
        <v>37</v>
      </c>
      <c r="C43" s="12" t="s">
        <v>86</v>
      </c>
      <c r="D43" s="12" t="s">
        <v>114</v>
      </c>
      <c r="E43" s="43" t="s">
        <v>135</v>
      </c>
      <c r="F43" s="33" t="s">
        <v>136</v>
      </c>
      <c r="G43" s="25" t="s">
        <v>41</v>
      </c>
      <c r="H43" s="26">
        <v>507</v>
      </c>
      <c r="I43" s="25" t="s">
        <v>42</v>
      </c>
      <c r="J43" s="33" t="s">
        <v>43</v>
      </c>
      <c r="K43" s="25" t="s">
        <v>80</v>
      </c>
      <c r="L43" s="25" t="s">
        <v>57</v>
      </c>
      <c r="M43" s="20" t="s">
        <v>46</v>
      </c>
      <c r="N43" s="25"/>
      <c r="O43" s="25"/>
      <c r="P43" s="25"/>
      <c r="Q43" s="25"/>
      <c r="R43" s="25" t="s">
        <v>58</v>
      </c>
      <c r="S43" s="33" t="s">
        <v>84</v>
      </c>
      <c r="T43" s="26">
        <v>2017</v>
      </c>
      <c r="U43" s="25" t="s">
        <v>49</v>
      </c>
      <c r="V43" s="25" t="s">
        <v>50</v>
      </c>
      <c r="W43" s="25" t="s">
        <v>42</v>
      </c>
      <c r="X43" s="25"/>
      <c r="Y43" s="25"/>
      <c r="Z43" s="25"/>
      <c r="AA43" s="25"/>
      <c r="AB43" s="25"/>
      <c r="AC43" s="25"/>
      <c r="AD43" s="25"/>
    </row>
    <row r="44" ht="36" customHeight="1" spans="1:30">
      <c r="A44" s="12">
        <v>51</v>
      </c>
      <c r="B44" s="12">
        <f>COUNT($B$1:B43)+1</f>
        <v>38</v>
      </c>
      <c r="C44" s="12" t="s">
        <v>86</v>
      </c>
      <c r="D44" s="12" t="s">
        <v>114</v>
      </c>
      <c r="E44" s="12" t="s">
        <v>137</v>
      </c>
      <c r="F44" s="44" t="s">
        <v>138</v>
      </c>
      <c r="G44" s="25" t="s">
        <v>69</v>
      </c>
      <c r="H44" s="26">
        <v>351</v>
      </c>
      <c r="I44" s="25" t="s">
        <v>42</v>
      </c>
      <c r="J44" s="44" t="s">
        <v>43</v>
      </c>
      <c r="K44" s="25" t="s">
        <v>139</v>
      </c>
      <c r="L44" s="25" t="s">
        <v>71</v>
      </c>
      <c r="M44" s="20" t="s">
        <v>46</v>
      </c>
      <c r="N44" s="25"/>
      <c r="O44" s="25"/>
      <c r="P44" s="25"/>
      <c r="Q44" s="25"/>
      <c r="R44" s="25" t="s">
        <v>72</v>
      </c>
      <c r="S44" s="44" t="s">
        <v>84</v>
      </c>
      <c r="T44" s="26">
        <v>2017</v>
      </c>
      <c r="U44" s="25" t="s">
        <v>49</v>
      </c>
      <c r="V44" s="25" t="s">
        <v>50</v>
      </c>
      <c r="W44" s="25" t="s">
        <v>42</v>
      </c>
      <c r="X44" s="25"/>
      <c r="Y44" s="25"/>
      <c r="Z44" s="25"/>
      <c r="AA44" s="25"/>
      <c r="AB44" s="25"/>
      <c r="AC44" s="25"/>
      <c r="AD44" s="25"/>
    </row>
    <row r="45" ht="36" customHeight="1" spans="1:30">
      <c r="A45" s="12"/>
      <c r="B45" s="12">
        <f>COUNT($B$1:B44)+1</f>
        <v>39</v>
      </c>
      <c r="C45" s="12" t="s">
        <v>86</v>
      </c>
      <c r="D45" s="12" t="s">
        <v>114</v>
      </c>
      <c r="E45" s="12" t="s">
        <v>137</v>
      </c>
      <c r="F45" s="44" t="s">
        <v>138</v>
      </c>
      <c r="G45" s="25" t="s">
        <v>41</v>
      </c>
      <c r="H45" s="26">
        <v>585</v>
      </c>
      <c r="I45" s="25" t="s">
        <v>42</v>
      </c>
      <c r="J45" s="44" t="s">
        <v>43</v>
      </c>
      <c r="K45" s="20" t="s">
        <v>65</v>
      </c>
      <c r="L45" s="25" t="s">
        <v>45</v>
      </c>
      <c r="M45" s="20" t="s">
        <v>46</v>
      </c>
      <c r="N45" s="25"/>
      <c r="O45" s="25"/>
      <c r="P45" s="25"/>
      <c r="Q45" s="25"/>
      <c r="R45" s="25" t="s">
        <v>66</v>
      </c>
      <c r="S45" s="44" t="s">
        <v>84</v>
      </c>
      <c r="T45" s="26">
        <v>2017</v>
      </c>
      <c r="U45" s="25" t="s">
        <v>49</v>
      </c>
      <c r="V45" s="25" t="s">
        <v>50</v>
      </c>
      <c r="W45" s="25" t="s">
        <v>42</v>
      </c>
      <c r="X45" s="25"/>
      <c r="Y45" s="25"/>
      <c r="Z45" s="25"/>
      <c r="AA45" s="25"/>
      <c r="AB45" s="25"/>
      <c r="AC45" s="25"/>
      <c r="AD45" s="25"/>
    </row>
    <row r="46" ht="36" customHeight="1" spans="1:30">
      <c r="A46" s="45">
        <v>9</v>
      </c>
      <c r="B46" s="45">
        <f>COUNT($B$1:B45)+1</f>
        <v>40</v>
      </c>
      <c r="C46" s="22" t="s">
        <v>86</v>
      </c>
      <c r="D46" s="19" t="s">
        <v>114</v>
      </c>
      <c r="E46" s="46" t="s">
        <v>90</v>
      </c>
      <c r="F46" s="46" t="s">
        <v>140</v>
      </c>
      <c r="G46" s="28" t="s">
        <v>69</v>
      </c>
      <c r="H46" s="29">
        <v>260</v>
      </c>
      <c r="I46" s="28" t="s">
        <v>42</v>
      </c>
      <c r="J46" s="46" t="s">
        <v>43</v>
      </c>
      <c r="K46" s="28" t="s">
        <v>141</v>
      </c>
      <c r="L46" s="28" t="s">
        <v>142</v>
      </c>
      <c r="M46" s="20" t="s">
        <v>46</v>
      </c>
      <c r="N46" s="28"/>
      <c r="O46" s="28"/>
      <c r="P46" s="28"/>
      <c r="Q46" s="28"/>
      <c r="R46" s="28" t="s">
        <v>143</v>
      </c>
      <c r="S46" s="46"/>
      <c r="T46" s="28" t="s">
        <v>48</v>
      </c>
      <c r="U46" s="28" t="s">
        <v>49</v>
      </c>
      <c r="V46" s="20" t="s">
        <v>50</v>
      </c>
      <c r="W46" s="25" t="s">
        <v>42</v>
      </c>
      <c r="X46" s="28"/>
      <c r="Y46" s="28"/>
      <c r="Z46" s="28"/>
      <c r="AA46" s="28"/>
      <c r="AB46" s="28"/>
      <c r="AC46" s="28"/>
      <c r="AD46" s="20"/>
    </row>
    <row r="47" ht="36" customHeight="1" spans="1:30">
      <c r="A47" s="45">
        <v>10</v>
      </c>
      <c r="B47" s="45">
        <f>COUNT($B$1:B46)+1</f>
        <v>41</v>
      </c>
      <c r="C47" s="22" t="s">
        <v>86</v>
      </c>
      <c r="D47" s="19" t="s">
        <v>114</v>
      </c>
      <c r="E47" s="46" t="s">
        <v>129</v>
      </c>
      <c r="F47" s="46" t="s">
        <v>130</v>
      </c>
      <c r="G47" s="28" t="s">
        <v>144</v>
      </c>
      <c r="H47" s="29">
        <v>236.6</v>
      </c>
      <c r="I47" s="28" t="s">
        <v>42</v>
      </c>
      <c r="J47" s="46" t="s">
        <v>43</v>
      </c>
      <c r="K47" s="28" t="s">
        <v>80</v>
      </c>
      <c r="L47" s="28" t="s">
        <v>145</v>
      </c>
      <c r="M47" s="20" t="s">
        <v>46</v>
      </c>
      <c r="N47" s="28"/>
      <c r="O47" s="28"/>
      <c r="P47" s="28"/>
      <c r="Q47" s="28"/>
      <c r="R47" s="28"/>
      <c r="S47" s="46"/>
      <c r="T47" s="28" t="s">
        <v>48</v>
      </c>
      <c r="U47" s="28" t="s">
        <v>49</v>
      </c>
      <c r="V47" s="20" t="s">
        <v>50</v>
      </c>
      <c r="W47" s="25" t="s">
        <v>42</v>
      </c>
      <c r="X47" s="28"/>
      <c r="Y47" s="28"/>
      <c r="Z47" s="28"/>
      <c r="AA47" s="28"/>
      <c r="AB47" s="28"/>
      <c r="AC47" s="28"/>
      <c r="AD47" s="20"/>
    </row>
    <row r="48" ht="36" customHeight="1" spans="1:30">
      <c r="A48" s="37">
        <v>4</v>
      </c>
      <c r="B48" s="37">
        <f>COUNT($B$1:B47)+1</f>
        <v>42</v>
      </c>
      <c r="C48" s="37" t="s">
        <v>86</v>
      </c>
      <c r="D48" s="38" t="s">
        <v>114</v>
      </c>
      <c r="E48" s="38" t="s">
        <v>137</v>
      </c>
      <c r="F48" s="38" t="s">
        <v>138</v>
      </c>
      <c r="G48" s="38" t="s">
        <v>146</v>
      </c>
      <c r="H48" s="38">
        <v>180</v>
      </c>
      <c r="I48" s="37">
        <v>1</v>
      </c>
      <c r="J48" s="38" t="s">
        <v>43</v>
      </c>
      <c r="K48" s="37" t="s">
        <v>147</v>
      </c>
      <c r="L48" s="37" t="s">
        <v>112</v>
      </c>
      <c r="M48" s="20" t="s">
        <v>46</v>
      </c>
      <c r="N48" s="37"/>
      <c r="O48" s="37"/>
      <c r="P48" s="37"/>
      <c r="Q48" s="37"/>
      <c r="R48" s="37"/>
      <c r="S48" s="38" t="s">
        <v>84</v>
      </c>
      <c r="T48" s="28" t="s">
        <v>102</v>
      </c>
      <c r="U48" s="37" t="s">
        <v>49</v>
      </c>
      <c r="V48" s="37" t="s">
        <v>50</v>
      </c>
      <c r="W48" s="25" t="s">
        <v>42</v>
      </c>
      <c r="X48" s="37"/>
      <c r="Y48" s="37"/>
      <c r="Z48" s="37"/>
      <c r="AA48" s="37"/>
      <c r="AB48" s="37"/>
      <c r="AC48" s="37"/>
      <c r="AD48" s="37"/>
    </row>
    <row r="49" ht="36" customHeight="1" spans="1:30">
      <c r="A49" s="37"/>
      <c r="B49" s="37">
        <f>COUNT($B$1:B48)+1</f>
        <v>43</v>
      </c>
      <c r="C49" s="37" t="s">
        <v>86</v>
      </c>
      <c r="D49" s="38" t="s">
        <v>114</v>
      </c>
      <c r="E49" s="38" t="s">
        <v>137</v>
      </c>
      <c r="F49" s="38" t="s">
        <v>138</v>
      </c>
      <c r="G49" s="38" t="s">
        <v>41</v>
      </c>
      <c r="H49" s="38">
        <v>45</v>
      </c>
      <c r="I49" s="37">
        <v>1</v>
      </c>
      <c r="J49" s="38" t="s">
        <v>43</v>
      </c>
      <c r="K49" s="37" t="s">
        <v>148</v>
      </c>
      <c r="L49" s="37" t="s">
        <v>101</v>
      </c>
      <c r="M49" s="20" t="s">
        <v>46</v>
      </c>
      <c r="N49" s="37"/>
      <c r="O49" s="37"/>
      <c r="P49" s="37"/>
      <c r="Q49" s="37"/>
      <c r="R49" s="60">
        <v>44013</v>
      </c>
      <c r="S49" s="38" t="s">
        <v>84</v>
      </c>
      <c r="T49" s="28" t="s">
        <v>102</v>
      </c>
      <c r="U49" s="37" t="s">
        <v>49</v>
      </c>
      <c r="V49" s="37" t="s">
        <v>50</v>
      </c>
      <c r="W49" s="25" t="s">
        <v>42</v>
      </c>
      <c r="X49" s="37"/>
      <c r="Y49" s="37"/>
      <c r="Z49" s="37"/>
      <c r="AA49" s="37"/>
      <c r="AB49" s="37"/>
      <c r="AC49" s="37"/>
      <c r="AD49" s="37"/>
    </row>
    <row r="50" ht="36" customHeight="1" spans="1:30">
      <c r="A50" s="34">
        <v>35</v>
      </c>
      <c r="B50" s="34">
        <f>COUNT($B$1:B49)+1</f>
        <v>44</v>
      </c>
      <c r="C50" s="22" t="s">
        <v>86</v>
      </c>
      <c r="D50" s="47" t="s">
        <v>149</v>
      </c>
      <c r="E50" s="35" t="s">
        <v>150</v>
      </c>
      <c r="F50" s="35" t="s">
        <v>151</v>
      </c>
      <c r="G50" s="28" t="s">
        <v>41</v>
      </c>
      <c r="H50" s="29">
        <v>650</v>
      </c>
      <c r="I50" s="28" t="s">
        <v>42</v>
      </c>
      <c r="J50" s="35" t="s">
        <v>43</v>
      </c>
      <c r="K50" s="20" t="s">
        <v>65</v>
      </c>
      <c r="L50" s="28" t="s">
        <v>45</v>
      </c>
      <c r="M50" s="20" t="s">
        <v>46</v>
      </c>
      <c r="N50" s="28"/>
      <c r="O50" s="28"/>
      <c r="P50" s="28"/>
      <c r="Q50" s="28"/>
      <c r="R50" s="28" t="s">
        <v>66</v>
      </c>
      <c r="S50" s="35"/>
      <c r="T50" s="28" t="s">
        <v>48</v>
      </c>
      <c r="U50" s="28" t="s">
        <v>49</v>
      </c>
      <c r="V50" s="20" t="s">
        <v>50</v>
      </c>
      <c r="W50" s="25" t="s">
        <v>42</v>
      </c>
      <c r="X50" s="28"/>
      <c r="Y50" s="28"/>
      <c r="Z50" s="28"/>
      <c r="AA50" s="28"/>
      <c r="AB50" s="28"/>
      <c r="AC50" s="28"/>
      <c r="AD50" s="20"/>
    </row>
    <row r="51" ht="36" customHeight="1" spans="1:30">
      <c r="A51" s="34"/>
      <c r="B51" s="34">
        <f>COUNT($B$1:B50)+1</f>
        <v>45</v>
      </c>
      <c r="C51" s="22" t="s">
        <v>86</v>
      </c>
      <c r="D51" s="47" t="s">
        <v>149</v>
      </c>
      <c r="E51" s="35" t="s">
        <v>150</v>
      </c>
      <c r="F51" s="35" t="s">
        <v>151</v>
      </c>
      <c r="G51" s="48" t="s">
        <v>69</v>
      </c>
      <c r="H51" s="29">
        <v>312</v>
      </c>
      <c r="I51" s="48" t="s">
        <v>42</v>
      </c>
      <c r="J51" s="35" t="s">
        <v>43</v>
      </c>
      <c r="K51" s="48" t="s">
        <v>65</v>
      </c>
      <c r="L51" s="48" t="s">
        <v>45</v>
      </c>
      <c r="M51" s="20" t="s">
        <v>46</v>
      </c>
      <c r="N51" s="48"/>
      <c r="O51" s="48"/>
      <c r="P51" s="48"/>
      <c r="Q51" s="48"/>
      <c r="R51" s="48" t="s">
        <v>66</v>
      </c>
      <c r="S51" s="35"/>
      <c r="T51" s="28" t="s">
        <v>48</v>
      </c>
      <c r="U51" s="48" t="s">
        <v>49</v>
      </c>
      <c r="V51" s="20" t="s">
        <v>50</v>
      </c>
      <c r="W51" s="25" t="s">
        <v>42</v>
      </c>
      <c r="X51" s="48"/>
      <c r="Y51" s="48"/>
      <c r="Z51" s="48"/>
      <c r="AA51" s="48"/>
      <c r="AB51" s="48"/>
      <c r="AC51" s="48"/>
      <c r="AD51" s="20"/>
    </row>
    <row r="52" ht="36" customHeight="1" spans="1:30">
      <c r="A52" s="34">
        <v>36</v>
      </c>
      <c r="B52" s="34">
        <f>COUNT($B$1:B51)+1</f>
        <v>46</v>
      </c>
      <c r="C52" s="22" t="s">
        <v>86</v>
      </c>
      <c r="D52" s="47" t="s">
        <v>149</v>
      </c>
      <c r="E52" s="35" t="s">
        <v>150</v>
      </c>
      <c r="F52" s="35" t="s">
        <v>152</v>
      </c>
      <c r="G52" s="36" t="s">
        <v>41</v>
      </c>
      <c r="H52" s="49">
        <v>450</v>
      </c>
      <c r="I52" s="36" t="s">
        <v>42</v>
      </c>
      <c r="J52" s="35" t="s">
        <v>43</v>
      </c>
      <c r="K52" s="36" t="s">
        <v>147</v>
      </c>
      <c r="L52" s="36" t="s">
        <v>112</v>
      </c>
      <c r="M52" s="20" t="s">
        <v>46</v>
      </c>
      <c r="N52" s="36"/>
      <c r="O52" s="36"/>
      <c r="P52" s="36"/>
      <c r="Q52" s="36"/>
      <c r="R52" s="36" t="s">
        <v>153</v>
      </c>
      <c r="S52" s="35"/>
      <c r="T52" s="28" t="s">
        <v>48</v>
      </c>
      <c r="U52" s="36" t="s">
        <v>49</v>
      </c>
      <c r="V52" s="20" t="s">
        <v>50</v>
      </c>
      <c r="W52" s="25" t="s">
        <v>42</v>
      </c>
      <c r="X52" s="36"/>
      <c r="Y52" s="36"/>
      <c r="Z52" s="36"/>
      <c r="AA52" s="36"/>
      <c r="AB52" s="36"/>
      <c r="AC52" s="36"/>
      <c r="AD52" s="20"/>
    </row>
    <row r="53" ht="36" customHeight="1" spans="1:30">
      <c r="A53" s="34"/>
      <c r="B53" s="34">
        <f>COUNT($B$1:B52)+1</f>
        <v>47</v>
      </c>
      <c r="C53" s="22" t="s">
        <v>86</v>
      </c>
      <c r="D53" s="47" t="s">
        <v>149</v>
      </c>
      <c r="E53" s="35" t="s">
        <v>150</v>
      </c>
      <c r="F53" s="35" t="s">
        <v>154</v>
      </c>
      <c r="G53" s="36" t="s">
        <v>41</v>
      </c>
      <c r="H53" s="49">
        <v>650</v>
      </c>
      <c r="I53" s="36" t="s">
        <v>42</v>
      </c>
      <c r="J53" s="35" t="s">
        <v>43</v>
      </c>
      <c r="K53" s="20" t="s">
        <v>65</v>
      </c>
      <c r="L53" s="36" t="s">
        <v>45</v>
      </c>
      <c r="M53" s="20" t="s">
        <v>46</v>
      </c>
      <c r="N53" s="25"/>
      <c r="O53" s="25"/>
      <c r="P53" s="25"/>
      <c r="Q53" s="25"/>
      <c r="R53" s="36" t="s">
        <v>66</v>
      </c>
      <c r="S53" s="35"/>
      <c r="T53" s="28" t="s">
        <v>48</v>
      </c>
      <c r="U53" s="25" t="s">
        <v>49</v>
      </c>
      <c r="V53" s="20" t="s">
        <v>50</v>
      </c>
      <c r="W53" s="25" t="s">
        <v>42</v>
      </c>
      <c r="X53" s="25"/>
      <c r="Y53" s="25"/>
      <c r="Z53" s="25"/>
      <c r="AA53" s="25"/>
      <c r="AB53" s="25"/>
      <c r="AC53" s="25"/>
      <c r="AD53" s="20"/>
    </row>
    <row r="54" ht="36" customHeight="1" spans="1:30">
      <c r="A54" s="12">
        <v>20</v>
      </c>
      <c r="B54" s="12">
        <f>COUNT($B$1:B53)+1</f>
        <v>48</v>
      </c>
      <c r="C54" s="12" t="s">
        <v>86</v>
      </c>
      <c r="D54" s="12" t="s">
        <v>155</v>
      </c>
      <c r="E54" s="50" t="s">
        <v>115</v>
      </c>
      <c r="F54" s="24" t="s">
        <v>156</v>
      </c>
      <c r="G54" s="25" t="s">
        <v>41</v>
      </c>
      <c r="H54" s="26">
        <v>650</v>
      </c>
      <c r="I54" s="25" t="s">
        <v>42</v>
      </c>
      <c r="J54" s="24" t="s">
        <v>43</v>
      </c>
      <c r="K54" s="25" t="s">
        <v>157</v>
      </c>
      <c r="L54" s="25" t="s">
        <v>95</v>
      </c>
      <c r="M54" s="20" t="s">
        <v>46</v>
      </c>
      <c r="N54" s="25"/>
      <c r="O54" s="25"/>
      <c r="P54" s="25"/>
      <c r="Q54" s="25"/>
      <c r="R54" s="25" t="s">
        <v>96</v>
      </c>
      <c r="S54" s="24"/>
      <c r="T54" s="26">
        <v>2017</v>
      </c>
      <c r="U54" s="25" t="s">
        <v>49</v>
      </c>
      <c r="V54" s="25" t="s">
        <v>50</v>
      </c>
      <c r="W54" s="25" t="s">
        <v>42</v>
      </c>
      <c r="X54" s="25"/>
      <c r="Y54" s="25"/>
      <c r="Z54" s="25"/>
      <c r="AA54" s="25"/>
      <c r="AB54" s="25"/>
      <c r="AC54" s="25"/>
      <c r="AD54" s="25"/>
    </row>
    <row r="55" ht="36" customHeight="1" spans="1:30">
      <c r="A55" s="12">
        <v>21</v>
      </c>
      <c r="B55" s="12">
        <f>COUNT($B$1:B54)+1</f>
        <v>49</v>
      </c>
      <c r="C55" s="12" t="s">
        <v>86</v>
      </c>
      <c r="D55" s="12" t="s">
        <v>155</v>
      </c>
      <c r="E55" s="32" t="s">
        <v>158</v>
      </c>
      <c r="F55" s="51" t="s">
        <v>159</v>
      </c>
      <c r="G55" s="25" t="s">
        <v>41</v>
      </c>
      <c r="H55" s="26">
        <v>650</v>
      </c>
      <c r="I55" s="25" t="s">
        <v>42</v>
      </c>
      <c r="J55" s="51" t="s">
        <v>43</v>
      </c>
      <c r="K55" s="25" t="s">
        <v>160</v>
      </c>
      <c r="L55" s="25" t="s">
        <v>121</v>
      </c>
      <c r="M55" s="20" t="s">
        <v>46</v>
      </c>
      <c r="N55" s="25"/>
      <c r="O55" s="25"/>
      <c r="P55" s="25"/>
      <c r="Q55" s="25"/>
      <c r="R55" s="25" t="s">
        <v>96</v>
      </c>
      <c r="S55" s="51"/>
      <c r="T55" s="26">
        <v>2017</v>
      </c>
      <c r="U55" s="25" t="s">
        <v>49</v>
      </c>
      <c r="V55" s="25" t="s">
        <v>50</v>
      </c>
      <c r="W55" s="25" t="s">
        <v>42</v>
      </c>
      <c r="X55" s="25"/>
      <c r="Y55" s="25"/>
      <c r="Z55" s="25"/>
      <c r="AA55" s="25"/>
      <c r="AB55" s="25"/>
      <c r="AC55" s="25"/>
      <c r="AD55" s="25"/>
    </row>
    <row r="56" ht="36" customHeight="1" spans="1:30">
      <c r="A56" s="12">
        <v>27</v>
      </c>
      <c r="B56" s="12">
        <f>COUNT($B$1:B55)+1</f>
        <v>50</v>
      </c>
      <c r="C56" s="12" t="s">
        <v>86</v>
      </c>
      <c r="D56" s="12" t="s">
        <v>161</v>
      </c>
      <c r="E56" s="52" t="s">
        <v>88</v>
      </c>
      <c r="F56" s="24" t="s">
        <v>162</v>
      </c>
      <c r="G56" s="25" t="s">
        <v>41</v>
      </c>
      <c r="H56" s="26">
        <v>650</v>
      </c>
      <c r="I56" s="25" t="s">
        <v>42</v>
      </c>
      <c r="J56" s="24" t="s">
        <v>163</v>
      </c>
      <c r="K56" s="20" t="s">
        <v>65</v>
      </c>
      <c r="L56" s="25" t="s">
        <v>45</v>
      </c>
      <c r="M56" s="20" t="s">
        <v>46</v>
      </c>
      <c r="N56" s="25"/>
      <c r="O56" s="25"/>
      <c r="P56" s="25"/>
      <c r="Q56" s="25"/>
      <c r="R56" s="25" t="s">
        <v>47</v>
      </c>
      <c r="S56" s="24" t="s">
        <v>84</v>
      </c>
      <c r="T56" s="26">
        <v>2017</v>
      </c>
      <c r="U56" s="25" t="s">
        <v>49</v>
      </c>
      <c r="V56" s="25" t="s">
        <v>50</v>
      </c>
      <c r="W56" s="25" t="s">
        <v>42</v>
      </c>
      <c r="X56" s="25"/>
      <c r="Y56" s="25"/>
      <c r="Z56" s="25"/>
      <c r="AA56" s="25"/>
      <c r="AB56" s="25"/>
      <c r="AC56" s="25"/>
      <c r="AD56" s="25"/>
    </row>
    <row r="57" ht="36" customHeight="1" spans="1:30">
      <c r="A57" s="12">
        <v>28</v>
      </c>
      <c r="B57" s="12">
        <f>COUNT($B$1:B56)+1</f>
        <v>51</v>
      </c>
      <c r="C57" s="12" t="s">
        <v>86</v>
      </c>
      <c r="D57" s="12" t="s">
        <v>161</v>
      </c>
      <c r="E57" s="12" t="s">
        <v>115</v>
      </c>
      <c r="F57" s="24" t="s">
        <v>164</v>
      </c>
      <c r="G57" s="25" t="s">
        <v>69</v>
      </c>
      <c r="H57" s="26">
        <v>338</v>
      </c>
      <c r="I57" s="25" t="s">
        <v>42</v>
      </c>
      <c r="J57" s="24" t="s">
        <v>43</v>
      </c>
      <c r="K57" s="25" t="s">
        <v>139</v>
      </c>
      <c r="L57" s="25" t="s">
        <v>71</v>
      </c>
      <c r="M57" s="20" t="s">
        <v>46</v>
      </c>
      <c r="N57" s="25"/>
      <c r="O57" s="25"/>
      <c r="P57" s="25"/>
      <c r="Q57" s="25"/>
      <c r="R57" s="25" t="s">
        <v>72</v>
      </c>
      <c r="S57" s="24"/>
      <c r="T57" s="26">
        <v>2017</v>
      </c>
      <c r="U57" s="25" t="s">
        <v>49</v>
      </c>
      <c r="V57" s="25" t="s">
        <v>50</v>
      </c>
      <c r="W57" s="25" t="s">
        <v>42</v>
      </c>
      <c r="X57" s="25"/>
      <c r="Y57" s="25"/>
      <c r="Z57" s="25"/>
      <c r="AA57" s="25"/>
      <c r="AB57" s="25"/>
      <c r="AC57" s="25"/>
      <c r="AD57" s="25"/>
    </row>
    <row r="58" ht="36" customHeight="1" spans="1:30">
      <c r="A58" s="12"/>
      <c r="B58" s="12">
        <f>COUNT($B$1:B57)+1</f>
        <v>52</v>
      </c>
      <c r="C58" s="12" t="s">
        <v>86</v>
      </c>
      <c r="D58" s="12" t="s">
        <v>161</v>
      </c>
      <c r="E58" s="12" t="s">
        <v>115</v>
      </c>
      <c r="F58" s="24" t="s">
        <v>164</v>
      </c>
      <c r="G58" s="25" t="s">
        <v>41</v>
      </c>
      <c r="H58" s="26">
        <v>650</v>
      </c>
      <c r="I58" s="25" t="s">
        <v>42</v>
      </c>
      <c r="J58" s="24" t="s">
        <v>43</v>
      </c>
      <c r="K58" s="20" t="s">
        <v>65</v>
      </c>
      <c r="L58" s="25" t="s">
        <v>45</v>
      </c>
      <c r="M58" s="20" t="s">
        <v>46</v>
      </c>
      <c r="N58" s="25"/>
      <c r="O58" s="25"/>
      <c r="P58" s="25"/>
      <c r="Q58" s="25"/>
      <c r="R58" s="25" t="s">
        <v>66</v>
      </c>
      <c r="S58" s="24"/>
      <c r="T58" s="26">
        <v>2017</v>
      </c>
      <c r="U58" s="25" t="s">
        <v>49</v>
      </c>
      <c r="V58" s="25" t="s">
        <v>50</v>
      </c>
      <c r="W58" s="25" t="s">
        <v>42</v>
      </c>
      <c r="X58" s="25"/>
      <c r="Y58" s="25"/>
      <c r="Z58" s="25"/>
      <c r="AA58" s="25"/>
      <c r="AB58" s="25"/>
      <c r="AC58" s="25"/>
      <c r="AD58" s="25"/>
    </row>
    <row r="59" ht="36" customHeight="1" spans="1:30">
      <c r="A59" s="12">
        <v>29</v>
      </c>
      <c r="B59" s="12">
        <f>COUNT($B$1:B58)+1</f>
        <v>53</v>
      </c>
      <c r="C59" s="12" t="s">
        <v>86</v>
      </c>
      <c r="D59" s="12" t="s">
        <v>161</v>
      </c>
      <c r="E59" s="12" t="s">
        <v>115</v>
      </c>
      <c r="F59" s="24" t="s">
        <v>165</v>
      </c>
      <c r="G59" s="25" t="s">
        <v>69</v>
      </c>
      <c r="H59" s="26">
        <v>338</v>
      </c>
      <c r="I59" s="25" t="s">
        <v>42</v>
      </c>
      <c r="J59" s="24" t="s">
        <v>43</v>
      </c>
      <c r="K59" s="25" t="s">
        <v>139</v>
      </c>
      <c r="L59" s="25" t="s">
        <v>71</v>
      </c>
      <c r="M59" s="20" t="s">
        <v>46</v>
      </c>
      <c r="N59" s="25"/>
      <c r="O59" s="25"/>
      <c r="P59" s="25"/>
      <c r="Q59" s="25"/>
      <c r="R59" s="25" t="s">
        <v>72</v>
      </c>
      <c r="S59" s="24"/>
      <c r="T59" s="26">
        <v>2017</v>
      </c>
      <c r="U59" s="25" t="s">
        <v>49</v>
      </c>
      <c r="V59" s="25" t="s">
        <v>50</v>
      </c>
      <c r="W59" s="25" t="s">
        <v>42</v>
      </c>
      <c r="X59" s="25"/>
      <c r="Y59" s="25"/>
      <c r="Z59" s="25"/>
      <c r="AA59" s="25"/>
      <c r="AB59" s="25"/>
      <c r="AC59" s="25"/>
      <c r="AD59" s="25"/>
    </row>
    <row r="60" ht="36" customHeight="1" spans="1:30">
      <c r="A60" s="12"/>
      <c r="B60" s="12">
        <f>COUNT($B$1:B59)+1</f>
        <v>54</v>
      </c>
      <c r="C60" s="12" t="s">
        <v>86</v>
      </c>
      <c r="D60" s="12" t="s">
        <v>161</v>
      </c>
      <c r="E60" s="12" t="s">
        <v>115</v>
      </c>
      <c r="F60" s="24" t="s">
        <v>165</v>
      </c>
      <c r="G60" s="25" t="s">
        <v>41</v>
      </c>
      <c r="H60" s="26">
        <v>650</v>
      </c>
      <c r="I60" s="25" t="s">
        <v>42</v>
      </c>
      <c r="J60" s="24" t="s">
        <v>43</v>
      </c>
      <c r="K60" s="25" t="s">
        <v>166</v>
      </c>
      <c r="L60" s="25" t="s">
        <v>167</v>
      </c>
      <c r="M60" s="20" t="s">
        <v>46</v>
      </c>
      <c r="N60" s="25"/>
      <c r="O60" s="25"/>
      <c r="P60" s="25"/>
      <c r="Q60" s="25"/>
      <c r="R60" s="25" t="s">
        <v>96</v>
      </c>
      <c r="S60" s="24"/>
      <c r="T60" s="26">
        <v>2017</v>
      </c>
      <c r="U60" s="25" t="s">
        <v>49</v>
      </c>
      <c r="V60" s="25" t="s">
        <v>50</v>
      </c>
      <c r="W60" s="25" t="s">
        <v>42</v>
      </c>
      <c r="X60" s="25"/>
      <c r="Y60" s="25"/>
      <c r="Z60" s="25"/>
      <c r="AA60" s="25"/>
      <c r="AB60" s="25"/>
      <c r="AC60" s="25"/>
      <c r="AD60" s="25"/>
    </row>
    <row r="61" ht="36" customHeight="1" spans="1:30">
      <c r="A61" s="12"/>
      <c r="B61" s="12">
        <f>COUNT($B$1:B60)+1</f>
        <v>55</v>
      </c>
      <c r="C61" s="12" t="s">
        <v>86</v>
      </c>
      <c r="D61" s="12" t="s">
        <v>161</v>
      </c>
      <c r="E61" s="32" t="s">
        <v>123</v>
      </c>
      <c r="F61" s="51" t="s">
        <v>168</v>
      </c>
      <c r="G61" s="25" t="s">
        <v>41</v>
      </c>
      <c r="H61" s="26">
        <v>650</v>
      </c>
      <c r="I61" s="25" t="s">
        <v>42</v>
      </c>
      <c r="J61" s="51" t="s">
        <v>43</v>
      </c>
      <c r="K61" s="20" t="s">
        <v>65</v>
      </c>
      <c r="L61" s="25" t="s">
        <v>45</v>
      </c>
      <c r="M61" s="20" t="s">
        <v>46</v>
      </c>
      <c r="N61" s="25"/>
      <c r="O61" s="25"/>
      <c r="P61" s="25"/>
      <c r="Q61" s="25"/>
      <c r="R61" s="25" t="s">
        <v>66</v>
      </c>
      <c r="S61" s="51"/>
      <c r="T61" s="26">
        <v>2017</v>
      </c>
      <c r="U61" s="25" t="s">
        <v>49</v>
      </c>
      <c r="V61" s="25" t="s">
        <v>50</v>
      </c>
      <c r="W61" s="25" t="s">
        <v>42</v>
      </c>
      <c r="X61" s="25"/>
      <c r="Y61" s="25"/>
      <c r="Z61" s="25"/>
      <c r="AA61" s="25"/>
      <c r="AB61" s="25"/>
      <c r="AC61" s="25"/>
      <c r="AD61" s="25"/>
    </row>
    <row r="62" ht="36" customHeight="1" spans="1:30">
      <c r="A62" s="12">
        <v>32</v>
      </c>
      <c r="B62" s="12">
        <f>COUNT($B$1:B61)+1</f>
        <v>56</v>
      </c>
      <c r="C62" s="12" t="s">
        <v>86</v>
      </c>
      <c r="D62" s="12" t="s">
        <v>161</v>
      </c>
      <c r="E62" s="32" t="s">
        <v>123</v>
      </c>
      <c r="F62" s="24" t="s">
        <v>169</v>
      </c>
      <c r="G62" s="25" t="s">
        <v>69</v>
      </c>
      <c r="H62" s="26">
        <v>312</v>
      </c>
      <c r="I62" s="25" t="s">
        <v>42</v>
      </c>
      <c r="J62" s="24" t="s">
        <v>43</v>
      </c>
      <c r="K62" s="25" t="s">
        <v>65</v>
      </c>
      <c r="L62" s="25" t="s">
        <v>45</v>
      </c>
      <c r="M62" s="20" t="s">
        <v>46</v>
      </c>
      <c r="N62" s="25"/>
      <c r="O62" s="25"/>
      <c r="P62" s="25"/>
      <c r="Q62" s="25"/>
      <c r="R62" s="25" t="s">
        <v>47</v>
      </c>
      <c r="S62" s="24"/>
      <c r="T62" s="26">
        <v>2017</v>
      </c>
      <c r="U62" s="25" t="s">
        <v>49</v>
      </c>
      <c r="V62" s="25" t="s">
        <v>50</v>
      </c>
      <c r="W62" s="25" t="s">
        <v>42</v>
      </c>
      <c r="X62" s="25"/>
      <c r="Y62" s="25"/>
      <c r="Z62" s="25"/>
      <c r="AA62" s="25"/>
      <c r="AB62" s="25"/>
      <c r="AC62" s="25"/>
      <c r="AD62" s="25"/>
    </row>
    <row r="63" ht="36" customHeight="1" spans="1:30">
      <c r="A63" s="12"/>
      <c r="B63" s="12">
        <f>COUNT($B$1:B62)+1</f>
        <v>57</v>
      </c>
      <c r="C63" s="12" t="s">
        <v>86</v>
      </c>
      <c r="D63" s="12" t="s">
        <v>161</v>
      </c>
      <c r="E63" s="32" t="s">
        <v>123</v>
      </c>
      <c r="F63" s="24" t="s">
        <v>169</v>
      </c>
      <c r="G63" s="25" t="s">
        <v>41</v>
      </c>
      <c r="H63" s="26">
        <v>650</v>
      </c>
      <c r="I63" s="25" t="s">
        <v>42</v>
      </c>
      <c r="J63" s="24" t="s">
        <v>43</v>
      </c>
      <c r="K63" s="20" t="s">
        <v>65</v>
      </c>
      <c r="L63" s="25" t="s">
        <v>45</v>
      </c>
      <c r="M63" s="20" t="s">
        <v>46</v>
      </c>
      <c r="N63" s="25"/>
      <c r="O63" s="25"/>
      <c r="P63" s="25"/>
      <c r="Q63" s="25"/>
      <c r="R63" s="25" t="s">
        <v>66</v>
      </c>
      <c r="S63" s="24"/>
      <c r="T63" s="26">
        <v>2017</v>
      </c>
      <c r="U63" s="25" t="s">
        <v>49</v>
      </c>
      <c r="V63" s="25" t="s">
        <v>50</v>
      </c>
      <c r="W63" s="25" t="s">
        <v>42</v>
      </c>
      <c r="X63" s="25"/>
      <c r="Y63" s="25"/>
      <c r="Z63" s="25"/>
      <c r="AA63" s="25"/>
      <c r="AB63" s="25"/>
      <c r="AC63" s="25"/>
      <c r="AD63" s="25"/>
    </row>
    <row r="64" ht="36" customHeight="1" spans="1:30">
      <c r="A64" s="12">
        <v>33</v>
      </c>
      <c r="B64" s="12">
        <f>COUNT($B$1:B63)+1</f>
        <v>58</v>
      </c>
      <c r="C64" s="12" t="s">
        <v>86</v>
      </c>
      <c r="D64" s="12" t="s">
        <v>161</v>
      </c>
      <c r="E64" s="32" t="s">
        <v>170</v>
      </c>
      <c r="F64" s="24" t="s">
        <v>171</v>
      </c>
      <c r="G64" s="25" t="s">
        <v>41</v>
      </c>
      <c r="H64" s="26">
        <v>650</v>
      </c>
      <c r="I64" s="25" t="s">
        <v>42</v>
      </c>
      <c r="J64" s="24" t="s">
        <v>43</v>
      </c>
      <c r="K64" s="25" t="s">
        <v>80</v>
      </c>
      <c r="L64" s="25" t="s">
        <v>145</v>
      </c>
      <c r="M64" s="20" t="s">
        <v>46</v>
      </c>
      <c r="N64" s="25"/>
      <c r="O64" s="25"/>
      <c r="P64" s="25"/>
      <c r="Q64" s="25"/>
      <c r="R64" s="25" t="s">
        <v>96</v>
      </c>
      <c r="S64" s="24"/>
      <c r="T64" s="26">
        <v>2017</v>
      </c>
      <c r="U64" s="25" t="s">
        <v>49</v>
      </c>
      <c r="V64" s="25" t="s">
        <v>50</v>
      </c>
      <c r="W64" s="25" t="s">
        <v>42</v>
      </c>
      <c r="X64" s="25"/>
      <c r="Y64" s="25"/>
      <c r="Z64" s="25"/>
      <c r="AA64" s="25"/>
      <c r="AB64" s="25"/>
      <c r="AC64" s="25"/>
      <c r="AD64" s="25"/>
    </row>
    <row r="65" ht="36" customHeight="1" spans="1:30">
      <c r="A65" s="12">
        <v>34</v>
      </c>
      <c r="B65" s="12">
        <f>COUNT($B$1:B64)+1</f>
        <v>59</v>
      </c>
      <c r="C65" s="12" t="s">
        <v>86</v>
      </c>
      <c r="D65" s="12" t="s">
        <v>161</v>
      </c>
      <c r="E65" s="40" t="s">
        <v>172</v>
      </c>
      <c r="F65" s="24" t="s">
        <v>173</v>
      </c>
      <c r="G65" s="25" t="s">
        <v>41</v>
      </c>
      <c r="H65" s="26">
        <v>650</v>
      </c>
      <c r="I65" s="25" t="s">
        <v>42</v>
      </c>
      <c r="J65" s="24" t="s">
        <v>43</v>
      </c>
      <c r="K65" s="25" t="s">
        <v>174</v>
      </c>
      <c r="L65" s="25" t="s">
        <v>132</v>
      </c>
      <c r="M65" s="20" t="s">
        <v>46</v>
      </c>
      <c r="N65" s="25"/>
      <c r="O65" s="25"/>
      <c r="P65" s="25"/>
      <c r="Q65" s="25"/>
      <c r="R65" s="25" t="s">
        <v>96</v>
      </c>
      <c r="S65" s="24"/>
      <c r="T65" s="26">
        <v>2017</v>
      </c>
      <c r="U65" s="25" t="s">
        <v>49</v>
      </c>
      <c r="V65" s="25" t="s">
        <v>50</v>
      </c>
      <c r="W65" s="25" t="s">
        <v>42</v>
      </c>
      <c r="X65" s="25"/>
      <c r="Y65" s="25"/>
      <c r="Z65" s="25"/>
      <c r="AA65" s="25"/>
      <c r="AB65" s="25"/>
      <c r="AC65" s="25"/>
      <c r="AD65" s="25"/>
    </row>
    <row r="66" ht="36" customHeight="1" spans="1:30">
      <c r="A66" s="12">
        <v>35</v>
      </c>
      <c r="B66" s="12">
        <f>COUNT($B$1:B65)+1</f>
        <v>60</v>
      </c>
      <c r="C66" s="12" t="s">
        <v>86</v>
      </c>
      <c r="D66" s="12" t="s">
        <v>161</v>
      </c>
      <c r="E66" s="40" t="s">
        <v>172</v>
      </c>
      <c r="F66" s="24" t="s">
        <v>175</v>
      </c>
      <c r="G66" s="25" t="s">
        <v>41</v>
      </c>
      <c r="H66" s="26">
        <v>585</v>
      </c>
      <c r="I66" s="25" t="s">
        <v>42</v>
      </c>
      <c r="J66" s="24" t="s">
        <v>43</v>
      </c>
      <c r="K66" s="25" t="s">
        <v>176</v>
      </c>
      <c r="L66" s="25" t="s">
        <v>132</v>
      </c>
      <c r="M66" s="20" t="s">
        <v>46</v>
      </c>
      <c r="N66" s="25"/>
      <c r="O66" s="25"/>
      <c r="P66" s="25"/>
      <c r="Q66" s="25"/>
      <c r="R66" s="25" t="s">
        <v>96</v>
      </c>
      <c r="S66" s="24"/>
      <c r="T66" s="26">
        <v>2017</v>
      </c>
      <c r="U66" s="25" t="s">
        <v>49</v>
      </c>
      <c r="V66" s="25" t="s">
        <v>50</v>
      </c>
      <c r="W66" s="25" t="s">
        <v>42</v>
      </c>
      <c r="X66" s="25"/>
      <c r="Y66" s="25"/>
      <c r="Z66" s="25"/>
      <c r="AA66" s="25"/>
      <c r="AB66" s="25"/>
      <c r="AC66" s="25"/>
      <c r="AD66" s="25"/>
    </row>
    <row r="67" ht="36" customHeight="1" spans="1:30">
      <c r="A67" s="12">
        <v>36</v>
      </c>
      <c r="B67" s="12">
        <f>COUNT($B$1:B66)+1</f>
        <v>61</v>
      </c>
      <c r="C67" s="12" t="s">
        <v>86</v>
      </c>
      <c r="D67" s="12" t="s">
        <v>161</v>
      </c>
      <c r="E67" s="40" t="s">
        <v>172</v>
      </c>
      <c r="F67" s="24" t="s">
        <v>177</v>
      </c>
      <c r="G67" s="25" t="s">
        <v>69</v>
      </c>
      <c r="H67" s="26">
        <v>338</v>
      </c>
      <c r="I67" s="25" t="s">
        <v>42</v>
      </c>
      <c r="J67" s="24" t="s">
        <v>43</v>
      </c>
      <c r="K67" s="25" t="s">
        <v>139</v>
      </c>
      <c r="L67" s="25" t="s">
        <v>71</v>
      </c>
      <c r="M67" s="20" t="s">
        <v>46</v>
      </c>
      <c r="N67" s="25"/>
      <c r="O67" s="25"/>
      <c r="P67" s="25"/>
      <c r="Q67" s="25"/>
      <c r="R67" s="25" t="s">
        <v>72</v>
      </c>
      <c r="S67" s="24"/>
      <c r="T67" s="26">
        <v>2017</v>
      </c>
      <c r="U67" s="25" t="s">
        <v>49</v>
      </c>
      <c r="V67" s="25" t="s">
        <v>50</v>
      </c>
      <c r="W67" s="25" t="s">
        <v>42</v>
      </c>
      <c r="X67" s="25"/>
      <c r="Y67" s="25"/>
      <c r="Z67" s="25"/>
      <c r="AA67" s="25"/>
      <c r="AB67" s="25"/>
      <c r="AC67" s="25"/>
      <c r="AD67" s="25"/>
    </row>
    <row r="68" ht="36" customHeight="1" spans="1:30">
      <c r="A68" s="12"/>
      <c r="B68" s="12">
        <f>COUNT($B$1:B67)+1</f>
        <v>62</v>
      </c>
      <c r="C68" s="12" t="s">
        <v>86</v>
      </c>
      <c r="D68" s="12" t="s">
        <v>161</v>
      </c>
      <c r="E68" s="40" t="s">
        <v>172</v>
      </c>
      <c r="F68" s="24" t="s">
        <v>177</v>
      </c>
      <c r="G68" s="25" t="s">
        <v>41</v>
      </c>
      <c r="H68" s="26">
        <v>650</v>
      </c>
      <c r="I68" s="25" t="s">
        <v>42</v>
      </c>
      <c r="J68" s="24" t="s">
        <v>43</v>
      </c>
      <c r="K68" s="25" t="s">
        <v>178</v>
      </c>
      <c r="L68" s="25" t="s">
        <v>132</v>
      </c>
      <c r="M68" s="20" t="s">
        <v>46</v>
      </c>
      <c r="N68" s="25"/>
      <c r="O68" s="25"/>
      <c r="P68" s="25"/>
      <c r="Q68" s="25"/>
      <c r="R68" s="25" t="s">
        <v>96</v>
      </c>
      <c r="S68" s="24"/>
      <c r="T68" s="26">
        <v>2017</v>
      </c>
      <c r="U68" s="25" t="s">
        <v>49</v>
      </c>
      <c r="V68" s="25" t="s">
        <v>50</v>
      </c>
      <c r="W68" s="25" t="s">
        <v>42</v>
      </c>
      <c r="X68" s="25"/>
      <c r="Y68" s="25"/>
      <c r="Z68" s="25"/>
      <c r="AA68" s="25"/>
      <c r="AB68" s="25"/>
      <c r="AC68" s="25"/>
      <c r="AD68" s="25"/>
    </row>
    <row r="69" ht="36" customHeight="1" spans="1:30">
      <c r="A69" s="12">
        <v>37</v>
      </c>
      <c r="B69" s="12">
        <f>COUNT($B$1:B68)+1</f>
        <v>63</v>
      </c>
      <c r="C69" s="12" t="s">
        <v>86</v>
      </c>
      <c r="D69" s="12" t="s">
        <v>161</v>
      </c>
      <c r="E69" s="32" t="s">
        <v>179</v>
      </c>
      <c r="F69" s="24" t="s">
        <v>180</v>
      </c>
      <c r="G69" s="25" t="s">
        <v>69</v>
      </c>
      <c r="H69" s="26">
        <v>338</v>
      </c>
      <c r="I69" s="25" t="s">
        <v>42</v>
      </c>
      <c r="J69" s="24" t="s">
        <v>43</v>
      </c>
      <c r="K69" s="25" t="s">
        <v>139</v>
      </c>
      <c r="L69" s="25" t="s">
        <v>71</v>
      </c>
      <c r="M69" s="20" t="s">
        <v>46</v>
      </c>
      <c r="N69" s="25"/>
      <c r="O69" s="25"/>
      <c r="P69" s="25"/>
      <c r="Q69" s="25"/>
      <c r="R69" s="25" t="s">
        <v>72</v>
      </c>
      <c r="S69" s="24"/>
      <c r="T69" s="26">
        <v>2017</v>
      </c>
      <c r="U69" s="25" t="s">
        <v>49</v>
      </c>
      <c r="V69" s="25" t="s">
        <v>50</v>
      </c>
      <c r="W69" s="25" t="s">
        <v>42</v>
      </c>
      <c r="X69" s="25"/>
      <c r="Y69" s="25"/>
      <c r="Z69" s="25"/>
      <c r="AA69" s="25"/>
      <c r="AB69" s="25"/>
      <c r="AC69" s="25"/>
      <c r="AD69" s="25"/>
    </row>
    <row r="70" ht="36" customHeight="1" spans="1:30">
      <c r="A70" s="12"/>
      <c r="B70" s="12">
        <f>COUNT($B$1:B69)+1</f>
        <v>64</v>
      </c>
      <c r="C70" s="12" t="s">
        <v>86</v>
      </c>
      <c r="D70" s="12" t="s">
        <v>161</v>
      </c>
      <c r="E70" s="32" t="s">
        <v>179</v>
      </c>
      <c r="F70" s="24" t="s">
        <v>180</v>
      </c>
      <c r="G70" s="25" t="s">
        <v>41</v>
      </c>
      <c r="H70" s="26">
        <v>650</v>
      </c>
      <c r="I70" s="25" t="s">
        <v>42</v>
      </c>
      <c r="J70" s="24" t="s">
        <v>43</v>
      </c>
      <c r="K70" s="25" t="s">
        <v>80</v>
      </c>
      <c r="L70" s="25" t="s">
        <v>45</v>
      </c>
      <c r="M70" s="20" t="s">
        <v>46</v>
      </c>
      <c r="N70" s="25"/>
      <c r="O70" s="25"/>
      <c r="P70" s="25"/>
      <c r="Q70" s="25"/>
      <c r="R70" s="25" t="s">
        <v>96</v>
      </c>
      <c r="S70" s="24"/>
      <c r="T70" s="26">
        <v>2017</v>
      </c>
      <c r="U70" s="25" t="s">
        <v>49</v>
      </c>
      <c r="V70" s="25" t="s">
        <v>50</v>
      </c>
      <c r="W70" s="25" t="s">
        <v>42</v>
      </c>
      <c r="X70" s="25"/>
      <c r="Y70" s="25"/>
      <c r="Z70" s="25"/>
      <c r="AA70" s="25"/>
      <c r="AB70" s="25"/>
      <c r="AC70" s="25"/>
      <c r="AD70" s="25"/>
    </row>
    <row r="71" ht="36" customHeight="1" spans="1:30">
      <c r="A71" s="12">
        <v>38</v>
      </c>
      <c r="B71" s="12">
        <f>COUNT($B$1:B70)+1</f>
        <v>65</v>
      </c>
      <c r="C71" s="12" t="s">
        <v>86</v>
      </c>
      <c r="D71" s="12" t="s">
        <v>161</v>
      </c>
      <c r="E71" s="12" t="s">
        <v>103</v>
      </c>
      <c r="F71" s="24" t="s">
        <v>181</v>
      </c>
      <c r="G71" s="25" t="s">
        <v>41</v>
      </c>
      <c r="H71" s="26">
        <v>650</v>
      </c>
      <c r="I71" s="25" t="s">
        <v>42</v>
      </c>
      <c r="J71" s="24" t="s">
        <v>43</v>
      </c>
      <c r="K71" s="25" t="s">
        <v>166</v>
      </c>
      <c r="L71" s="25" t="s">
        <v>167</v>
      </c>
      <c r="M71" s="20" t="s">
        <v>46</v>
      </c>
      <c r="N71" s="25"/>
      <c r="O71" s="25"/>
      <c r="P71" s="25"/>
      <c r="Q71" s="25"/>
      <c r="R71" s="25" t="s">
        <v>96</v>
      </c>
      <c r="S71" s="24"/>
      <c r="T71" s="26">
        <v>2017</v>
      </c>
      <c r="U71" s="25" t="s">
        <v>49</v>
      </c>
      <c r="V71" s="25" t="s">
        <v>50</v>
      </c>
      <c r="W71" s="25" t="s">
        <v>42</v>
      </c>
      <c r="X71" s="25"/>
      <c r="Y71" s="25"/>
      <c r="Z71" s="25"/>
      <c r="AA71" s="25"/>
      <c r="AB71" s="25"/>
      <c r="AC71" s="25"/>
      <c r="AD71" s="25"/>
    </row>
    <row r="72" ht="36" customHeight="1" spans="1:30">
      <c r="A72" s="12">
        <v>39</v>
      </c>
      <c r="B72" s="12">
        <f>COUNT($B$1:B71)+1</f>
        <v>66</v>
      </c>
      <c r="C72" s="12" t="s">
        <v>86</v>
      </c>
      <c r="D72" s="12" t="s">
        <v>161</v>
      </c>
      <c r="E72" s="12" t="s">
        <v>103</v>
      </c>
      <c r="F72" s="24" t="s">
        <v>182</v>
      </c>
      <c r="G72" s="25" t="s">
        <v>41</v>
      </c>
      <c r="H72" s="26">
        <v>650</v>
      </c>
      <c r="I72" s="25" t="s">
        <v>42</v>
      </c>
      <c r="J72" s="24" t="s">
        <v>43</v>
      </c>
      <c r="K72" s="20" t="s">
        <v>65</v>
      </c>
      <c r="L72" s="25" t="s">
        <v>45</v>
      </c>
      <c r="M72" s="20" t="s">
        <v>46</v>
      </c>
      <c r="N72" s="25"/>
      <c r="O72" s="25"/>
      <c r="P72" s="25"/>
      <c r="Q72" s="25"/>
      <c r="R72" s="25" t="s">
        <v>47</v>
      </c>
      <c r="S72" s="24"/>
      <c r="T72" s="26">
        <v>2017</v>
      </c>
      <c r="U72" s="25" t="s">
        <v>49</v>
      </c>
      <c r="V72" s="25" t="s">
        <v>50</v>
      </c>
      <c r="W72" s="25" t="s">
        <v>42</v>
      </c>
      <c r="X72" s="25"/>
      <c r="Y72" s="25"/>
      <c r="Z72" s="25"/>
      <c r="AA72" s="25"/>
      <c r="AB72" s="25"/>
      <c r="AC72" s="25"/>
      <c r="AD72" s="25"/>
    </row>
    <row r="73" ht="36" customHeight="1" spans="1:30">
      <c r="A73" s="12">
        <v>40</v>
      </c>
      <c r="B73" s="12">
        <f>COUNT($B$1:B72)+1</f>
        <v>67</v>
      </c>
      <c r="C73" s="12" t="s">
        <v>86</v>
      </c>
      <c r="D73" s="12" t="s">
        <v>161</v>
      </c>
      <c r="E73" s="12" t="s">
        <v>103</v>
      </c>
      <c r="F73" s="33" t="s">
        <v>183</v>
      </c>
      <c r="G73" s="25" t="s">
        <v>41</v>
      </c>
      <c r="H73" s="26">
        <v>650</v>
      </c>
      <c r="I73" s="25" t="s">
        <v>42</v>
      </c>
      <c r="J73" s="24" t="s">
        <v>43</v>
      </c>
      <c r="K73" s="25" t="s">
        <v>184</v>
      </c>
      <c r="L73" s="25" t="s">
        <v>74</v>
      </c>
      <c r="M73" s="20" t="s">
        <v>46</v>
      </c>
      <c r="N73" s="25"/>
      <c r="O73" s="25"/>
      <c r="P73" s="25"/>
      <c r="Q73" s="25"/>
      <c r="R73" s="25" t="s">
        <v>72</v>
      </c>
      <c r="S73" s="33"/>
      <c r="T73" s="26">
        <v>2017</v>
      </c>
      <c r="U73" s="25" t="s">
        <v>49</v>
      </c>
      <c r="V73" s="25" t="s">
        <v>50</v>
      </c>
      <c r="W73" s="25" t="s">
        <v>42</v>
      </c>
      <c r="X73" s="25"/>
      <c r="Y73" s="25"/>
      <c r="Z73" s="25"/>
      <c r="AA73" s="25"/>
      <c r="AB73" s="25"/>
      <c r="AC73" s="25"/>
      <c r="AD73" s="25"/>
    </row>
    <row r="74" ht="36" customHeight="1" spans="1:30">
      <c r="A74" s="12">
        <v>41</v>
      </c>
      <c r="B74" s="12">
        <f>COUNT($B$1:B73)+1</f>
        <v>68</v>
      </c>
      <c r="C74" s="12" t="s">
        <v>86</v>
      </c>
      <c r="D74" s="12" t="s">
        <v>161</v>
      </c>
      <c r="E74" s="12" t="s">
        <v>103</v>
      </c>
      <c r="F74" s="24" t="s">
        <v>185</v>
      </c>
      <c r="G74" s="25" t="s">
        <v>69</v>
      </c>
      <c r="H74" s="26">
        <v>312</v>
      </c>
      <c r="I74" s="25" t="s">
        <v>42</v>
      </c>
      <c r="J74" s="24" t="s">
        <v>43</v>
      </c>
      <c r="K74" s="25" t="s">
        <v>186</v>
      </c>
      <c r="L74" s="25" t="s">
        <v>121</v>
      </c>
      <c r="M74" s="20" t="s">
        <v>46</v>
      </c>
      <c r="N74" s="25"/>
      <c r="O74" s="25"/>
      <c r="P74" s="25"/>
      <c r="Q74" s="25"/>
      <c r="R74" s="25"/>
      <c r="S74" s="24"/>
      <c r="T74" s="26">
        <v>2017</v>
      </c>
      <c r="U74" s="25" t="s">
        <v>49</v>
      </c>
      <c r="V74" s="25" t="s">
        <v>50</v>
      </c>
      <c r="W74" s="25" t="s">
        <v>42</v>
      </c>
      <c r="X74" s="25"/>
      <c r="Y74" s="25"/>
      <c r="Z74" s="25"/>
      <c r="AA74" s="25"/>
      <c r="AB74" s="25"/>
      <c r="AC74" s="25"/>
      <c r="AD74" s="25"/>
    </row>
    <row r="75" ht="36" customHeight="1" spans="1:30">
      <c r="A75" s="12"/>
      <c r="B75" s="12">
        <f>COUNT($B$1:B74)+1</f>
        <v>69</v>
      </c>
      <c r="C75" s="12" t="s">
        <v>86</v>
      </c>
      <c r="D75" s="12" t="s">
        <v>161</v>
      </c>
      <c r="E75" s="12" t="s">
        <v>103</v>
      </c>
      <c r="F75" s="24" t="s">
        <v>185</v>
      </c>
      <c r="G75" s="25" t="s">
        <v>41</v>
      </c>
      <c r="H75" s="26">
        <v>650</v>
      </c>
      <c r="I75" s="25" t="s">
        <v>42</v>
      </c>
      <c r="J75" s="24" t="s">
        <v>43</v>
      </c>
      <c r="K75" s="20" t="s">
        <v>65</v>
      </c>
      <c r="L75" s="25" t="s">
        <v>45</v>
      </c>
      <c r="M75" s="20" t="s">
        <v>46</v>
      </c>
      <c r="N75" s="25"/>
      <c r="O75" s="25"/>
      <c r="P75" s="25"/>
      <c r="Q75" s="25"/>
      <c r="R75" s="25" t="s">
        <v>47</v>
      </c>
      <c r="S75" s="24"/>
      <c r="T75" s="26">
        <v>2017</v>
      </c>
      <c r="U75" s="25" t="s">
        <v>49</v>
      </c>
      <c r="V75" s="25" t="s">
        <v>50</v>
      </c>
      <c r="W75" s="25" t="s">
        <v>42</v>
      </c>
      <c r="X75" s="25"/>
      <c r="Y75" s="25"/>
      <c r="Z75" s="25"/>
      <c r="AA75" s="25"/>
      <c r="AB75" s="25"/>
      <c r="AC75" s="25"/>
      <c r="AD75" s="25"/>
    </row>
    <row r="76" ht="36" customHeight="1" spans="1:30">
      <c r="A76" s="12">
        <v>42</v>
      </c>
      <c r="B76" s="12">
        <f>COUNT($B$1:B75)+1</f>
        <v>70</v>
      </c>
      <c r="C76" s="12" t="s">
        <v>86</v>
      </c>
      <c r="D76" s="12" t="s">
        <v>161</v>
      </c>
      <c r="E76" s="12" t="s">
        <v>187</v>
      </c>
      <c r="F76" s="44" t="s">
        <v>188</v>
      </c>
      <c r="G76" s="25" t="s">
        <v>69</v>
      </c>
      <c r="H76" s="26">
        <v>312</v>
      </c>
      <c r="I76" s="25" t="s">
        <v>42</v>
      </c>
      <c r="J76" s="44" t="s">
        <v>43</v>
      </c>
      <c r="K76" s="25" t="s">
        <v>139</v>
      </c>
      <c r="L76" s="25" t="s">
        <v>71</v>
      </c>
      <c r="M76" s="20" t="s">
        <v>46</v>
      </c>
      <c r="N76" s="25"/>
      <c r="O76" s="25"/>
      <c r="P76" s="25"/>
      <c r="Q76" s="25"/>
      <c r="R76" s="25" t="s">
        <v>72</v>
      </c>
      <c r="S76" s="44"/>
      <c r="T76" s="26">
        <v>2017</v>
      </c>
      <c r="U76" s="25" t="s">
        <v>49</v>
      </c>
      <c r="V76" s="25" t="s">
        <v>50</v>
      </c>
      <c r="W76" s="25" t="s">
        <v>42</v>
      </c>
      <c r="X76" s="25"/>
      <c r="Y76" s="25"/>
      <c r="Z76" s="25"/>
      <c r="AA76" s="25"/>
      <c r="AB76" s="25"/>
      <c r="AC76" s="25"/>
      <c r="AD76" s="25"/>
    </row>
    <row r="77" ht="36" customHeight="1" spans="1:30">
      <c r="A77" s="12"/>
      <c r="B77" s="12">
        <f>COUNT($B$1:B76)+1</f>
        <v>71</v>
      </c>
      <c r="C77" s="12" t="s">
        <v>86</v>
      </c>
      <c r="D77" s="12" t="s">
        <v>161</v>
      </c>
      <c r="E77" s="12" t="s">
        <v>187</v>
      </c>
      <c r="F77" s="44" t="s">
        <v>188</v>
      </c>
      <c r="G77" s="25" t="s">
        <v>41</v>
      </c>
      <c r="H77" s="26">
        <v>650</v>
      </c>
      <c r="I77" s="25" t="s">
        <v>42</v>
      </c>
      <c r="J77" s="44" t="s">
        <v>43</v>
      </c>
      <c r="K77" s="25" t="s">
        <v>80</v>
      </c>
      <c r="L77" s="25" t="s">
        <v>145</v>
      </c>
      <c r="M77" s="20" t="s">
        <v>46</v>
      </c>
      <c r="N77" s="25"/>
      <c r="O77" s="25"/>
      <c r="P77" s="25"/>
      <c r="Q77" s="25"/>
      <c r="R77" s="25" t="s">
        <v>96</v>
      </c>
      <c r="S77" s="44"/>
      <c r="T77" s="26">
        <v>2017</v>
      </c>
      <c r="U77" s="25" t="s">
        <v>49</v>
      </c>
      <c r="V77" s="25" t="s">
        <v>50</v>
      </c>
      <c r="W77" s="25" t="s">
        <v>42</v>
      </c>
      <c r="X77" s="25"/>
      <c r="Y77" s="25"/>
      <c r="Z77" s="25"/>
      <c r="AA77" s="25"/>
      <c r="AB77" s="25"/>
      <c r="AC77" s="25"/>
      <c r="AD77" s="25"/>
    </row>
    <row r="78" ht="36" customHeight="1" spans="1:30">
      <c r="A78" s="12">
        <v>43</v>
      </c>
      <c r="B78" s="12">
        <f>COUNT($B$1:B77)+1</f>
        <v>72</v>
      </c>
      <c r="C78" s="12" t="s">
        <v>86</v>
      </c>
      <c r="D78" s="12" t="s">
        <v>161</v>
      </c>
      <c r="E78" s="43" t="s">
        <v>189</v>
      </c>
      <c r="F78" s="33" t="s">
        <v>190</v>
      </c>
      <c r="G78" s="25" t="s">
        <v>69</v>
      </c>
      <c r="H78" s="26">
        <v>377</v>
      </c>
      <c r="I78" s="25" t="s">
        <v>42</v>
      </c>
      <c r="J78" s="33" t="s">
        <v>43</v>
      </c>
      <c r="K78" s="25" t="s">
        <v>65</v>
      </c>
      <c r="L78" s="25" t="s">
        <v>45</v>
      </c>
      <c r="M78" s="20" t="s">
        <v>46</v>
      </c>
      <c r="N78" s="25"/>
      <c r="O78" s="25"/>
      <c r="P78" s="25"/>
      <c r="Q78" s="25"/>
      <c r="R78" s="25" t="s">
        <v>47</v>
      </c>
      <c r="S78" s="33"/>
      <c r="T78" s="26">
        <v>2017</v>
      </c>
      <c r="U78" s="25" t="s">
        <v>49</v>
      </c>
      <c r="V78" s="25" t="s">
        <v>50</v>
      </c>
      <c r="W78" s="25" t="s">
        <v>42</v>
      </c>
      <c r="X78" s="25"/>
      <c r="Y78" s="25"/>
      <c r="Z78" s="25"/>
      <c r="AA78" s="25"/>
      <c r="AB78" s="25"/>
      <c r="AC78" s="25"/>
      <c r="AD78" s="25"/>
    </row>
    <row r="79" ht="36" customHeight="1" spans="1:30">
      <c r="A79" s="12"/>
      <c r="B79" s="12">
        <f>COUNT($B$1:B78)+1</f>
        <v>73</v>
      </c>
      <c r="C79" s="12" t="s">
        <v>86</v>
      </c>
      <c r="D79" s="12" t="s">
        <v>161</v>
      </c>
      <c r="E79" s="43" t="s">
        <v>189</v>
      </c>
      <c r="F79" s="33" t="s">
        <v>190</v>
      </c>
      <c r="G79" s="25" t="s">
        <v>41</v>
      </c>
      <c r="H79" s="26">
        <v>650</v>
      </c>
      <c r="I79" s="25" t="s">
        <v>42</v>
      </c>
      <c r="J79" s="33" t="s">
        <v>43</v>
      </c>
      <c r="K79" s="25" t="s">
        <v>80</v>
      </c>
      <c r="L79" s="25" t="s">
        <v>57</v>
      </c>
      <c r="M79" s="20" t="s">
        <v>46</v>
      </c>
      <c r="N79" s="25"/>
      <c r="O79" s="25"/>
      <c r="P79" s="25"/>
      <c r="Q79" s="25"/>
      <c r="R79" s="25" t="s">
        <v>58</v>
      </c>
      <c r="S79" s="33"/>
      <c r="T79" s="26">
        <v>2017</v>
      </c>
      <c r="U79" s="25" t="s">
        <v>49</v>
      </c>
      <c r="V79" s="25" t="s">
        <v>50</v>
      </c>
      <c r="W79" s="25" t="s">
        <v>42</v>
      </c>
      <c r="X79" s="25"/>
      <c r="Y79" s="25"/>
      <c r="Z79" s="25"/>
      <c r="AA79" s="25"/>
      <c r="AB79" s="25"/>
      <c r="AC79" s="25"/>
      <c r="AD79" s="25"/>
    </row>
    <row r="80" ht="36" customHeight="1" spans="1:30">
      <c r="A80" s="45">
        <v>13</v>
      </c>
      <c r="B80" s="45">
        <f>COUNT($B$1:B79)+1</f>
        <v>74</v>
      </c>
      <c r="C80" s="22" t="s">
        <v>86</v>
      </c>
      <c r="D80" s="46" t="s">
        <v>161</v>
      </c>
      <c r="E80" s="46" t="s">
        <v>170</v>
      </c>
      <c r="F80" s="46" t="s">
        <v>191</v>
      </c>
      <c r="G80" s="63" t="s">
        <v>41</v>
      </c>
      <c r="H80" s="45">
        <v>650</v>
      </c>
      <c r="I80" s="63" t="s">
        <v>42</v>
      </c>
      <c r="J80" s="46" t="s">
        <v>43</v>
      </c>
      <c r="K80" s="63" t="s">
        <v>192</v>
      </c>
      <c r="L80" s="63" t="s">
        <v>98</v>
      </c>
      <c r="M80" s="20" t="s">
        <v>46</v>
      </c>
      <c r="N80" s="25"/>
      <c r="O80" s="25"/>
      <c r="P80" s="25"/>
      <c r="Q80" s="25"/>
      <c r="R80" s="63"/>
      <c r="S80" s="46"/>
      <c r="T80" s="28" t="s">
        <v>48</v>
      </c>
      <c r="U80" s="25" t="s">
        <v>49</v>
      </c>
      <c r="V80" s="20" t="s">
        <v>50</v>
      </c>
      <c r="W80" s="25" t="s">
        <v>42</v>
      </c>
      <c r="X80" s="25"/>
      <c r="Y80" s="25"/>
      <c r="Z80" s="25"/>
      <c r="AA80" s="25"/>
      <c r="AB80" s="25"/>
      <c r="AC80" s="25"/>
      <c r="AD80" s="20"/>
    </row>
    <row r="81" ht="36" customHeight="1" spans="1:30">
      <c r="A81" s="45">
        <v>14</v>
      </c>
      <c r="B81" s="45">
        <f>COUNT($B$1:B80)+1</f>
        <v>75</v>
      </c>
      <c r="C81" s="22" t="s">
        <v>86</v>
      </c>
      <c r="D81" s="46" t="s">
        <v>161</v>
      </c>
      <c r="E81" s="46" t="s">
        <v>103</v>
      </c>
      <c r="F81" s="46" t="s">
        <v>193</v>
      </c>
      <c r="G81" s="63" t="s">
        <v>41</v>
      </c>
      <c r="H81" s="45">
        <v>650</v>
      </c>
      <c r="I81" s="63" t="s">
        <v>42</v>
      </c>
      <c r="J81" s="46" t="s">
        <v>43</v>
      </c>
      <c r="K81" s="20" t="s">
        <v>65</v>
      </c>
      <c r="L81" s="63" t="s">
        <v>45</v>
      </c>
      <c r="M81" s="20" t="s">
        <v>46</v>
      </c>
      <c r="N81" s="63"/>
      <c r="O81" s="63"/>
      <c r="P81" s="63"/>
      <c r="Q81" s="63"/>
      <c r="R81" s="63" t="s">
        <v>66</v>
      </c>
      <c r="S81" s="46"/>
      <c r="T81" s="28" t="s">
        <v>48</v>
      </c>
      <c r="U81" s="63" t="s">
        <v>49</v>
      </c>
      <c r="V81" s="20" t="s">
        <v>50</v>
      </c>
      <c r="W81" s="25" t="s">
        <v>42</v>
      </c>
      <c r="X81" s="63"/>
      <c r="Y81" s="63"/>
      <c r="Z81" s="63"/>
      <c r="AA81" s="63"/>
      <c r="AB81" s="63"/>
      <c r="AC81" s="63"/>
      <c r="AD81" s="20"/>
    </row>
    <row r="82" ht="36" customHeight="1" spans="1:30">
      <c r="A82" s="45">
        <v>15</v>
      </c>
      <c r="B82" s="45">
        <f>COUNT($B$1:B81)+1</f>
        <v>76</v>
      </c>
      <c r="C82" s="22" t="s">
        <v>86</v>
      </c>
      <c r="D82" s="46" t="s">
        <v>161</v>
      </c>
      <c r="E82" s="46" t="s">
        <v>194</v>
      </c>
      <c r="F82" s="46" t="s">
        <v>195</v>
      </c>
      <c r="G82" s="63" t="s">
        <v>69</v>
      </c>
      <c r="H82" s="29">
        <v>312</v>
      </c>
      <c r="I82" s="63" t="s">
        <v>42</v>
      </c>
      <c r="J82" s="46" t="s">
        <v>43</v>
      </c>
      <c r="K82" s="63" t="s">
        <v>80</v>
      </c>
      <c r="L82" s="63" t="s">
        <v>98</v>
      </c>
      <c r="M82" s="20" t="s">
        <v>46</v>
      </c>
      <c r="N82" s="63"/>
      <c r="O82" s="63"/>
      <c r="P82" s="63"/>
      <c r="Q82" s="63"/>
      <c r="R82" s="63"/>
      <c r="S82" s="46"/>
      <c r="T82" s="28" t="s">
        <v>48</v>
      </c>
      <c r="U82" s="63" t="s">
        <v>49</v>
      </c>
      <c r="V82" s="20" t="s">
        <v>50</v>
      </c>
      <c r="W82" s="25" t="s">
        <v>42</v>
      </c>
      <c r="X82" s="63"/>
      <c r="Y82" s="63"/>
      <c r="Z82" s="63"/>
      <c r="AA82" s="63"/>
      <c r="AB82" s="63"/>
      <c r="AC82" s="63"/>
      <c r="AD82" s="20"/>
    </row>
    <row r="83" ht="36" customHeight="1" spans="1:30">
      <c r="A83" s="45"/>
      <c r="B83" s="45">
        <f>COUNT($B$1:B82)+1</f>
        <v>77</v>
      </c>
      <c r="C83" s="22" t="s">
        <v>86</v>
      </c>
      <c r="D83" s="46" t="s">
        <v>161</v>
      </c>
      <c r="E83" s="46" t="s">
        <v>194</v>
      </c>
      <c r="F83" s="46" t="s">
        <v>195</v>
      </c>
      <c r="G83" s="63" t="s">
        <v>41</v>
      </c>
      <c r="H83" s="64">
        <v>650</v>
      </c>
      <c r="I83" s="63" t="s">
        <v>42</v>
      </c>
      <c r="J83" s="46" t="s">
        <v>43</v>
      </c>
      <c r="K83" s="20" t="s">
        <v>65</v>
      </c>
      <c r="L83" s="63" t="s">
        <v>45</v>
      </c>
      <c r="M83" s="20" t="s">
        <v>46</v>
      </c>
      <c r="N83" s="63"/>
      <c r="O83" s="63"/>
      <c r="P83" s="63"/>
      <c r="Q83" s="63"/>
      <c r="R83" s="63" t="s">
        <v>66</v>
      </c>
      <c r="S83" s="46"/>
      <c r="T83" s="28" t="s">
        <v>48</v>
      </c>
      <c r="U83" s="63" t="s">
        <v>49</v>
      </c>
      <c r="V83" s="20" t="s">
        <v>50</v>
      </c>
      <c r="W83" s="25" t="s">
        <v>42</v>
      </c>
      <c r="X83" s="63"/>
      <c r="Y83" s="63"/>
      <c r="Z83" s="63"/>
      <c r="AA83" s="63"/>
      <c r="AB83" s="63"/>
      <c r="AC83" s="63"/>
      <c r="AD83" s="20"/>
    </row>
    <row r="84" ht="36" customHeight="1" spans="1:30">
      <c r="A84" s="45">
        <v>17</v>
      </c>
      <c r="B84" s="45">
        <f>COUNT($B$1:B83)+1</f>
        <v>78</v>
      </c>
      <c r="C84" s="22" t="s">
        <v>86</v>
      </c>
      <c r="D84" s="46" t="s">
        <v>161</v>
      </c>
      <c r="E84" s="46" t="s">
        <v>196</v>
      </c>
      <c r="F84" s="46" t="s">
        <v>197</v>
      </c>
      <c r="G84" s="63" t="s">
        <v>69</v>
      </c>
      <c r="H84" s="29">
        <v>240</v>
      </c>
      <c r="I84" s="63" t="s">
        <v>42</v>
      </c>
      <c r="J84" s="46" t="s">
        <v>43</v>
      </c>
      <c r="K84" s="63" t="s">
        <v>198</v>
      </c>
      <c r="L84" s="63" t="s">
        <v>126</v>
      </c>
      <c r="M84" s="20" t="s">
        <v>46</v>
      </c>
      <c r="N84" s="63"/>
      <c r="O84" s="63"/>
      <c r="P84" s="63"/>
      <c r="Q84" s="63"/>
      <c r="R84" s="63" t="s">
        <v>127</v>
      </c>
      <c r="S84" s="46"/>
      <c r="T84" s="28" t="s">
        <v>48</v>
      </c>
      <c r="U84" s="63" t="s">
        <v>49</v>
      </c>
      <c r="V84" s="20" t="s">
        <v>50</v>
      </c>
      <c r="W84" s="25" t="s">
        <v>42</v>
      </c>
      <c r="X84" s="63"/>
      <c r="Y84" s="63"/>
      <c r="Z84" s="63"/>
      <c r="AA84" s="63"/>
      <c r="AB84" s="63"/>
      <c r="AC84" s="63"/>
      <c r="AD84" s="20"/>
    </row>
    <row r="85" ht="36" customHeight="1" spans="1:30">
      <c r="A85" s="45"/>
      <c r="B85" s="45">
        <f>COUNT($B$1:B84)+1</f>
        <v>79</v>
      </c>
      <c r="C85" s="22" t="s">
        <v>86</v>
      </c>
      <c r="D85" s="46" t="s">
        <v>161</v>
      </c>
      <c r="E85" s="46" t="s">
        <v>196</v>
      </c>
      <c r="F85" s="46" t="s">
        <v>197</v>
      </c>
      <c r="G85" s="63" t="s">
        <v>41</v>
      </c>
      <c r="H85" s="64">
        <v>450</v>
      </c>
      <c r="I85" s="63" t="s">
        <v>42</v>
      </c>
      <c r="J85" s="46" t="s">
        <v>43</v>
      </c>
      <c r="K85" s="63" t="s">
        <v>199</v>
      </c>
      <c r="L85" s="63" t="s">
        <v>101</v>
      </c>
      <c r="M85" s="20" t="s">
        <v>46</v>
      </c>
      <c r="N85" s="63"/>
      <c r="O85" s="63"/>
      <c r="P85" s="63"/>
      <c r="Q85" s="63"/>
      <c r="R85" s="63" t="s">
        <v>200</v>
      </c>
      <c r="S85" s="46"/>
      <c r="T85" s="28" t="s">
        <v>48</v>
      </c>
      <c r="U85" s="63" t="s">
        <v>49</v>
      </c>
      <c r="V85" s="20" t="s">
        <v>50</v>
      </c>
      <c r="W85" s="25" t="s">
        <v>42</v>
      </c>
      <c r="X85" s="63"/>
      <c r="Y85" s="63"/>
      <c r="Z85" s="63"/>
      <c r="AA85" s="63"/>
      <c r="AB85" s="63"/>
      <c r="AC85" s="63"/>
      <c r="AD85" s="20"/>
    </row>
    <row r="86" ht="36" customHeight="1" spans="1:30">
      <c r="A86" s="45"/>
      <c r="B86" s="45">
        <f>COUNT($B$1:B85)+1</f>
        <v>80</v>
      </c>
      <c r="C86" s="22" t="s">
        <v>86</v>
      </c>
      <c r="D86" s="46" t="s">
        <v>161</v>
      </c>
      <c r="E86" s="46" t="s">
        <v>123</v>
      </c>
      <c r="F86" s="46" t="s">
        <v>201</v>
      </c>
      <c r="G86" s="63" t="s">
        <v>41</v>
      </c>
      <c r="H86" s="64">
        <v>650</v>
      </c>
      <c r="I86" s="63" t="s">
        <v>42</v>
      </c>
      <c r="J86" s="46" t="s">
        <v>43</v>
      </c>
      <c r="K86" s="20" t="s">
        <v>65</v>
      </c>
      <c r="L86" s="63" t="s">
        <v>45</v>
      </c>
      <c r="M86" s="20" t="s">
        <v>46</v>
      </c>
      <c r="N86" s="63"/>
      <c r="O86" s="63"/>
      <c r="P86" s="63"/>
      <c r="Q86" s="63"/>
      <c r="R86" s="63" t="s">
        <v>66</v>
      </c>
      <c r="S86" s="46"/>
      <c r="T86" s="28" t="s">
        <v>48</v>
      </c>
      <c r="U86" s="63" t="s">
        <v>49</v>
      </c>
      <c r="V86" s="20" t="s">
        <v>50</v>
      </c>
      <c r="W86" s="25" t="s">
        <v>42</v>
      </c>
      <c r="X86" s="63"/>
      <c r="Y86" s="63"/>
      <c r="Z86" s="63"/>
      <c r="AA86" s="63"/>
      <c r="AB86" s="63"/>
      <c r="AC86" s="63"/>
      <c r="AD86" s="20"/>
    </row>
    <row r="87" ht="36" customHeight="1" spans="1:30">
      <c r="A87" s="37">
        <v>18</v>
      </c>
      <c r="B87" s="37">
        <f>COUNT($B$1:B86)+1</f>
        <v>81</v>
      </c>
      <c r="C87" s="37" t="s">
        <v>86</v>
      </c>
      <c r="D87" s="38" t="s">
        <v>161</v>
      </c>
      <c r="E87" s="38" t="s">
        <v>202</v>
      </c>
      <c r="F87" s="38" t="s">
        <v>203</v>
      </c>
      <c r="G87" s="38" t="s">
        <v>69</v>
      </c>
      <c r="H87" s="38">
        <v>234</v>
      </c>
      <c r="I87" s="37">
        <v>1</v>
      </c>
      <c r="J87" s="38" t="s">
        <v>43</v>
      </c>
      <c r="K87" s="37" t="s">
        <v>147</v>
      </c>
      <c r="L87" s="37" t="s">
        <v>112</v>
      </c>
      <c r="M87" s="20" t="s">
        <v>46</v>
      </c>
      <c r="N87" s="37"/>
      <c r="O87" s="37"/>
      <c r="P87" s="37"/>
      <c r="Q87" s="37"/>
      <c r="R87" s="37"/>
      <c r="S87" s="38"/>
      <c r="T87" s="28" t="s">
        <v>102</v>
      </c>
      <c r="U87" s="37" t="s">
        <v>49</v>
      </c>
      <c r="V87" s="37" t="s">
        <v>50</v>
      </c>
      <c r="W87" s="25" t="s">
        <v>42</v>
      </c>
      <c r="X87" s="37"/>
      <c r="Y87" s="37"/>
      <c r="Z87" s="37"/>
      <c r="AA87" s="37"/>
      <c r="AB87" s="37"/>
      <c r="AC87" s="37"/>
      <c r="AD87" s="37"/>
    </row>
    <row r="88" ht="36" customHeight="1" spans="1:30">
      <c r="A88" s="37"/>
      <c r="B88" s="37">
        <f>COUNT($B$1:B87)+1</f>
        <v>82</v>
      </c>
      <c r="C88" s="37" t="s">
        <v>86</v>
      </c>
      <c r="D88" s="38" t="s">
        <v>161</v>
      </c>
      <c r="E88" s="38" t="s">
        <v>202</v>
      </c>
      <c r="F88" s="38" t="s">
        <v>203</v>
      </c>
      <c r="G88" s="38" t="s">
        <v>41</v>
      </c>
      <c r="H88" s="38">
        <v>450</v>
      </c>
      <c r="I88" s="37">
        <v>1</v>
      </c>
      <c r="J88" s="38" t="s">
        <v>43</v>
      </c>
      <c r="K88" s="37" t="s">
        <v>148</v>
      </c>
      <c r="L88" s="37" t="s">
        <v>101</v>
      </c>
      <c r="M88" s="20" t="s">
        <v>46</v>
      </c>
      <c r="N88" s="37"/>
      <c r="O88" s="37"/>
      <c r="P88" s="37"/>
      <c r="Q88" s="37"/>
      <c r="R88" s="60">
        <v>44013</v>
      </c>
      <c r="S88" s="38"/>
      <c r="T88" s="28" t="s">
        <v>102</v>
      </c>
      <c r="U88" s="37" t="s">
        <v>49</v>
      </c>
      <c r="V88" s="37" t="s">
        <v>50</v>
      </c>
      <c r="W88" s="25" t="s">
        <v>42</v>
      </c>
      <c r="X88" s="37"/>
      <c r="Y88" s="37"/>
      <c r="Z88" s="37"/>
      <c r="AA88" s="37"/>
      <c r="AB88" s="37"/>
      <c r="AC88" s="37"/>
      <c r="AD88" s="37"/>
    </row>
    <row r="89" ht="36" customHeight="1" spans="1:30">
      <c r="A89" s="37">
        <v>22</v>
      </c>
      <c r="B89" s="37">
        <f>COUNT($B$1:B88)+1</f>
        <v>83</v>
      </c>
      <c r="C89" s="37" t="s">
        <v>86</v>
      </c>
      <c r="D89" s="38" t="s">
        <v>161</v>
      </c>
      <c r="E89" s="38" t="s">
        <v>123</v>
      </c>
      <c r="F89" s="38" t="s">
        <v>204</v>
      </c>
      <c r="G89" s="38" t="s">
        <v>69</v>
      </c>
      <c r="H89" s="38">
        <v>260</v>
      </c>
      <c r="I89" s="37">
        <v>1</v>
      </c>
      <c r="J89" s="38" t="s">
        <v>43</v>
      </c>
      <c r="K89" s="37" t="s">
        <v>205</v>
      </c>
      <c r="L89" s="37" t="s">
        <v>126</v>
      </c>
      <c r="M89" s="20" t="s">
        <v>46</v>
      </c>
      <c r="N89" s="37"/>
      <c r="O89" s="37"/>
      <c r="P89" s="37"/>
      <c r="Q89" s="37"/>
      <c r="R89" s="60">
        <v>43739</v>
      </c>
      <c r="S89" s="38"/>
      <c r="T89" s="28" t="s">
        <v>102</v>
      </c>
      <c r="U89" s="37" t="s">
        <v>49</v>
      </c>
      <c r="V89" s="37" t="s">
        <v>50</v>
      </c>
      <c r="W89" s="25" t="s">
        <v>42</v>
      </c>
      <c r="X89" s="37"/>
      <c r="Y89" s="37"/>
      <c r="Z89" s="37"/>
      <c r="AA89" s="37"/>
      <c r="AB89" s="37"/>
      <c r="AC89" s="37"/>
      <c r="AD89" s="37"/>
    </row>
    <row r="90" ht="36" customHeight="1" spans="1:30">
      <c r="A90" s="37"/>
      <c r="B90" s="37">
        <f>COUNT($B$1:B89)+1</f>
        <v>84</v>
      </c>
      <c r="C90" s="37" t="s">
        <v>86</v>
      </c>
      <c r="D90" s="38" t="s">
        <v>161</v>
      </c>
      <c r="E90" s="38" t="s">
        <v>123</v>
      </c>
      <c r="F90" s="38" t="s">
        <v>204</v>
      </c>
      <c r="G90" s="38" t="s">
        <v>41</v>
      </c>
      <c r="H90" s="38">
        <v>500</v>
      </c>
      <c r="I90" s="37">
        <v>1</v>
      </c>
      <c r="J90" s="38" t="s">
        <v>43</v>
      </c>
      <c r="K90" s="37" t="s">
        <v>105</v>
      </c>
      <c r="L90" s="37" t="s">
        <v>101</v>
      </c>
      <c r="M90" s="20" t="s">
        <v>46</v>
      </c>
      <c r="N90" s="37"/>
      <c r="O90" s="37"/>
      <c r="P90" s="37"/>
      <c r="Q90" s="37"/>
      <c r="R90" s="60" t="s">
        <v>206</v>
      </c>
      <c r="S90" s="38"/>
      <c r="T90" s="28" t="s">
        <v>102</v>
      </c>
      <c r="U90" s="37" t="s">
        <v>49</v>
      </c>
      <c r="V90" s="37" t="s">
        <v>50</v>
      </c>
      <c r="W90" s="25" t="s">
        <v>42</v>
      </c>
      <c r="X90" s="37"/>
      <c r="Y90" s="37"/>
      <c r="Z90" s="37"/>
      <c r="AA90" s="37"/>
      <c r="AB90" s="37"/>
      <c r="AC90" s="37"/>
      <c r="AD90" s="37"/>
    </row>
    <row r="91" ht="36" customHeight="1" spans="1:30">
      <c r="A91" s="37">
        <v>23</v>
      </c>
      <c r="B91" s="37">
        <f>COUNT($B$1:B90)+1</f>
        <v>85</v>
      </c>
      <c r="C91" s="37" t="s">
        <v>86</v>
      </c>
      <c r="D91" s="38" t="s">
        <v>161</v>
      </c>
      <c r="E91" s="38" t="s">
        <v>207</v>
      </c>
      <c r="F91" s="38" t="s">
        <v>208</v>
      </c>
      <c r="G91" s="38" t="s">
        <v>41</v>
      </c>
      <c r="H91" s="38">
        <v>450</v>
      </c>
      <c r="I91" s="37">
        <v>1</v>
      </c>
      <c r="J91" s="38" t="s">
        <v>43</v>
      </c>
      <c r="K91" s="37" t="s">
        <v>147</v>
      </c>
      <c r="L91" s="37" t="s">
        <v>112</v>
      </c>
      <c r="M91" s="20" t="s">
        <v>46</v>
      </c>
      <c r="N91" s="37"/>
      <c r="O91" s="37"/>
      <c r="P91" s="37"/>
      <c r="Q91" s="37"/>
      <c r="R91" s="60">
        <v>44136</v>
      </c>
      <c r="S91" s="38"/>
      <c r="T91" s="28" t="s">
        <v>102</v>
      </c>
      <c r="U91" s="37" t="s">
        <v>49</v>
      </c>
      <c r="V91" s="37" t="s">
        <v>50</v>
      </c>
      <c r="W91" s="25" t="s">
        <v>42</v>
      </c>
      <c r="X91" s="37"/>
      <c r="Y91" s="37"/>
      <c r="Z91" s="37"/>
      <c r="AA91" s="37"/>
      <c r="AB91" s="37"/>
      <c r="AC91" s="37"/>
      <c r="AD91" s="37"/>
    </row>
    <row r="92" ht="36" customHeight="1" spans="1:30">
      <c r="A92" s="37">
        <v>26</v>
      </c>
      <c r="B92" s="37">
        <f>COUNT($B$1:B91)+1</f>
        <v>86</v>
      </c>
      <c r="C92" s="37" t="s">
        <v>86</v>
      </c>
      <c r="D92" s="38" t="s">
        <v>161</v>
      </c>
      <c r="E92" s="38" t="s">
        <v>194</v>
      </c>
      <c r="F92" s="38" t="s">
        <v>209</v>
      </c>
      <c r="G92" s="38" t="s">
        <v>69</v>
      </c>
      <c r="H92" s="38">
        <v>240</v>
      </c>
      <c r="I92" s="37">
        <v>1</v>
      </c>
      <c r="J92" s="38" t="s">
        <v>43</v>
      </c>
      <c r="K92" s="37" t="s">
        <v>205</v>
      </c>
      <c r="L92" s="37" t="s">
        <v>126</v>
      </c>
      <c r="M92" s="20" t="s">
        <v>46</v>
      </c>
      <c r="N92" s="37"/>
      <c r="O92" s="37"/>
      <c r="P92" s="37"/>
      <c r="Q92" s="37"/>
      <c r="R92" s="60">
        <v>43739</v>
      </c>
      <c r="S92" s="38"/>
      <c r="T92" s="28" t="s">
        <v>102</v>
      </c>
      <c r="U92" s="37" t="s">
        <v>49</v>
      </c>
      <c r="V92" s="37" t="s">
        <v>50</v>
      </c>
      <c r="W92" s="25" t="s">
        <v>42</v>
      </c>
      <c r="X92" s="37"/>
      <c r="Y92" s="37"/>
      <c r="Z92" s="37"/>
      <c r="AA92" s="37"/>
      <c r="AB92" s="37"/>
      <c r="AC92" s="37"/>
      <c r="AD92" s="37"/>
    </row>
    <row r="93" ht="36" customHeight="1" spans="1:30">
      <c r="A93" s="37"/>
      <c r="B93" s="37">
        <f>COUNT($B$1:B92)+1</f>
        <v>87</v>
      </c>
      <c r="C93" s="37" t="s">
        <v>86</v>
      </c>
      <c r="D93" s="38" t="s">
        <v>161</v>
      </c>
      <c r="E93" s="38" t="s">
        <v>194</v>
      </c>
      <c r="F93" s="38" t="s">
        <v>209</v>
      </c>
      <c r="G93" s="38" t="s">
        <v>41</v>
      </c>
      <c r="H93" s="38">
        <v>500</v>
      </c>
      <c r="I93" s="37">
        <v>1</v>
      </c>
      <c r="J93" s="38" t="s">
        <v>43</v>
      </c>
      <c r="K93" s="37" t="s">
        <v>105</v>
      </c>
      <c r="L93" s="37" t="s">
        <v>101</v>
      </c>
      <c r="M93" s="20" t="s">
        <v>46</v>
      </c>
      <c r="N93" s="37"/>
      <c r="O93" s="37"/>
      <c r="P93" s="37"/>
      <c r="Q93" s="37"/>
      <c r="R93" s="60" t="s">
        <v>206</v>
      </c>
      <c r="S93" s="38"/>
      <c r="T93" s="28" t="s">
        <v>102</v>
      </c>
      <c r="U93" s="37" t="s">
        <v>49</v>
      </c>
      <c r="V93" s="37" t="s">
        <v>50</v>
      </c>
      <c r="W93" s="25" t="s">
        <v>42</v>
      </c>
      <c r="X93" s="37"/>
      <c r="Y93" s="37"/>
      <c r="Z93" s="37"/>
      <c r="AA93" s="37"/>
      <c r="AB93" s="37"/>
      <c r="AC93" s="37"/>
      <c r="AD93" s="37"/>
    </row>
    <row r="94" ht="36" customHeight="1" spans="1:30">
      <c r="A94" s="38">
        <f>COUNT($A$1:A93)+1</f>
        <v>57</v>
      </c>
      <c r="B94" s="38">
        <f>COUNT($B$1:B93)+1</f>
        <v>88</v>
      </c>
      <c r="C94" s="38" t="s">
        <v>86</v>
      </c>
      <c r="D94" s="38" t="s">
        <v>161</v>
      </c>
      <c r="E94" s="38" t="s">
        <v>210</v>
      </c>
      <c r="F94" s="38" t="s">
        <v>211</v>
      </c>
      <c r="G94" s="38" t="s">
        <v>41</v>
      </c>
      <c r="H94" s="38">
        <v>450</v>
      </c>
      <c r="I94" s="38">
        <v>1</v>
      </c>
      <c r="J94" s="38" t="s">
        <v>43</v>
      </c>
      <c r="K94" s="38" t="s">
        <v>111</v>
      </c>
      <c r="L94" s="37" t="s">
        <v>112</v>
      </c>
      <c r="M94" s="20" t="s">
        <v>46</v>
      </c>
      <c r="N94" s="38"/>
      <c r="O94" s="38"/>
      <c r="P94" s="38"/>
      <c r="Q94" s="38"/>
      <c r="R94" s="38"/>
      <c r="S94" s="38"/>
      <c r="T94" s="28" t="s">
        <v>212</v>
      </c>
      <c r="U94" s="38" t="s">
        <v>49</v>
      </c>
      <c r="V94" s="38" t="s">
        <v>50</v>
      </c>
      <c r="W94" s="25" t="s">
        <v>42</v>
      </c>
      <c r="X94" s="38"/>
      <c r="Y94" s="38"/>
      <c r="Z94" s="38"/>
      <c r="AA94" s="38"/>
      <c r="AB94" s="38"/>
      <c r="AC94" s="38"/>
      <c r="AD94" s="38"/>
    </row>
    <row r="95" ht="36" customHeight="1" spans="1:30">
      <c r="A95" s="38"/>
      <c r="B95" s="38">
        <f>COUNT($B$1:B94)+1</f>
        <v>89</v>
      </c>
      <c r="C95" s="38" t="s">
        <v>86</v>
      </c>
      <c r="D95" s="38" t="s">
        <v>161</v>
      </c>
      <c r="E95" s="38" t="s">
        <v>210</v>
      </c>
      <c r="F95" s="38" t="s">
        <v>211</v>
      </c>
      <c r="G95" s="38" t="s">
        <v>69</v>
      </c>
      <c r="H95" s="38">
        <v>216</v>
      </c>
      <c r="I95" s="38">
        <v>1</v>
      </c>
      <c r="J95" s="38" t="s">
        <v>43</v>
      </c>
      <c r="K95" s="38" t="s">
        <v>111</v>
      </c>
      <c r="L95" s="38" t="s">
        <v>112</v>
      </c>
      <c r="M95" s="20" t="s">
        <v>46</v>
      </c>
      <c r="N95" s="38"/>
      <c r="O95" s="38"/>
      <c r="P95" s="38"/>
      <c r="Q95" s="38"/>
      <c r="R95" s="38"/>
      <c r="S95" s="38"/>
      <c r="T95" s="28" t="s">
        <v>212</v>
      </c>
      <c r="U95" s="38" t="s">
        <v>49</v>
      </c>
      <c r="V95" s="38" t="s">
        <v>50</v>
      </c>
      <c r="W95" s="25" t="s">
        <v>42</v>
      </c>
      <c r="X95" s="38"/>
      <c r="Y95" s="38"/>
      <c r="Z95" s="38"/>
      <c r="AA95" s="38"/>
      <c r="AB95" s="38"/>
      <c r="AC95" s="38"/>
      <c r="AD95" s="38"/>
    </row>
    <row r="96" ht="36" customHeight="1" spans="1:30">
      <c r="A96" s="12">
        <v>13</v>
      </c>
      <c r="B96" s="12">
        <f>COUNT($B$1:B95)+1</f>
        <v>90</v>
      </c>
      <c r="C96" s="12" t="s">
        <v>86</v>
      </c>
      <c r="D96" s="12" t="s">
        <v>213</v>
      </c>
      <c r="E96" s="32" t="s">
        <v>135</v>
      </c>
      <c r="F96" s="33" t="s">
        <v>214</v>
      </c>
      <c r="G96" s="25" t="s">
        <v>41</v>
      </c>
      <c r="H96" s="26">
        <v>572</v>
      </c>
      <c r="I96" s="25" t="s">
        <v>42</v>
      </c>
      <c r="J96" s="33" t="s">
        <v>43</v>
      </c>
      <c r="K96" s="25" t="s">
        <v>184</v>
      </c>
      <c r="L96" s="25" t="s">
        <v>74</v>
      </c>
      <c r="M96" s="20" t="s">
        <v>46</v>
      </c>
      <c r="N96" s="25"/>
      <c r="O96" s="25"/>
      <c r="P96" s="25"/>
      <c r="Q96" s="25"/>
      <c r="R96" s="25" t="s">
        <v>72</v>
      </c>
      <c r="S96" s="33" t="s">
        <v>84</v>
      </c>
      <c r="T96" s="26">
        <v>2017</v>
      </c>
      <c r="U96" s="25" t="s">
        <v>49</v>
      </c>
      <c r="V96" s="25" t="s">
        <v>50</v>
      </c>
      <c r="W96" s="25" t="s">
        <v>42</v>
      </c>
      <c r="X96" s="25"/>
      <c r="Y96" s="25"/>
      <c r="Z96" s="25"/>
      <c r="AA96" s="25"/>
      <c r="AB96" s="25"/>
      <c r="AC96" s="25"/>
      <c r="AD96" s="25"/>
    </row>
    <row r="97" ht="36" customHeight="1" spans="1:30">
      <c r="A97" s="12">
        <v>14</v>
      </c>
      <c r="B97" s="12">
        <f>COUNT($B$1:B96)+1</f>
        <v>91</v>
      </c>
      <c r="C97" s="12" t="s">
        <v>86</v>
      </c>
      <c r="D97" s="12" t="s">
        <v>213</v>
      </c>
      <c r="E97" s="32" t="s">
        <v>215</v>
      </c>
      <c r="F97" s="24" t="s">
        <v>216</v>
      </c>
      <c r="G97" s="25" t="s">
        <v>69</v>
      </c>
      <c r="H97" s="26">
        <v>260</v>
      </c>
      <c r="I97" s="25" t="s">
        <v>42</v>
      </c>
      <c r="J97" s="24" t="s">
        <v>43</v>
      </c>
      <c r="K97" s="25" t="s">
        <v>217</v>
      </c>
      <c r="L97" s="25" t="s">
        <v>142</v>
      </c>
      <c r="M97" s="20" t="s">
        <v>46</v>
      </c>
      <c r="N97" s="25"/>
      <c r="O97" s="25"/>
      <c r="P97" s="25"/>
      <c r="Q97" s="25"/>
      <c r="R97" s="25"/>
      <c r="S97" s="24"/>
      <c r="T97" s="26">
        <v>2017</v>
      </c>
      <c r="U97" s="25" t="s">
        <v>49</v>
      </c>
      <c r="V97" s="25" t="s">
        <v>50</v>
      </c>
      <c r="W97" s="25" t="s">
        <v>42</v>
      </c>
      <c r="X97" s="25"/>
      <c r="Y97" s="25"/>
      <c r="Z97" s="25"/>
      <c r="AA97" s="25"/>
      <c r="AB97" s="25"/>
      <c r="AC97" s="25"/>
      <c r="AD97" s="25"/>
    </row>
    <row r="98" ht="36" customHeight="1" spans="1:30">
      <c r="A98" s="65">
        <v>30</v>
      </c>
      <c r="B98" s="65">
        <f>COUNT($B$1:B97)+1</f>
        <v>92</v>
      </c>
      <c r="C98" s="22" t="s">
        <v>86</v>
      </c>
      <c r="D98" s="46" t="s">
        <v>213</v>
      </c>
      <c r="E98" s="47" t="s">
        <v>218</v>
      </c>
      <c r="F98" s="47" t="s">
        <v>219</v>
      </c>
      <c r="G98" s="66" t="s">
        <v>41</v>
      </c>
      <c r="H98" s="65">
        <v>650</v>
      </c>
      <c r="I98" s="66" t="s">
        <v>42</v>
      </c>
      <c r="J98" s="47" t="s">
        <v>43</v>
      </c>
      <c r="K98" s="25" t="s">
        <v>80</v>
      </c>
      <c r="L98" s="25" t="s">
        <v>57</v>
      </c>
      <c r="M98" s="20" t="s">
        <v>46</v>
      </c>
      <c r="N98" s="66"/>
      <c r="O98" s="66"/>
      <c r="P98" s="66"/>
      <c r="Q98" s="66"/>
      <c r="R98" s="25" t="s">
        <v>58</v>
      </c>
      <c r="S98" s="47"/>
      <c r="T98" s="28" t="s">
        <v>48</v>
      </c>
      <c r="U98" s="66" t="s">
        <v>49</v>
      </c>
      <c r="V98" s="20" t="s">
        <v>50</v>
      </c>
      <c r="W98" s="25" t="s">
        <v>42</v>
      </c>
      <c r="X98" s="66"/>
      <c r="Y98" s="66"/>
      <c r="Z98" s="66"/>
      <c r="AA98" s="66"/>
      <c r="AB98" s="66"/>
      <c r="AC98" s="66"/>
      <c r="AD98" s="20"/>
    </row>
    <row r="99" ht="36" customHeight="1" spans="1:30">
      <c r="A99" s="34">
        <v>32</v>
      </c>
      <c r="B99" s="34">
        <f>COUNT($B$1:B98)+1</f>
        <v>93</v>
      </c>
      <c r="C99" s="22" t="s">
        <v>86</v>
      </c>
      <c r="D99" s="46" t="s">
        <v>213</v>
      </c>
      <c r="E99" s="35" t="s">
        <v>220</v>
      </c>
      <c r="F99" s="35" t="s">
        <v>216</v>
      </c>
      <c r="G99" s="36" t="s">
        <v>41</v>
      </c>
      <c r="H99" s="49">
        <v>650</v>
      </c>
      <c r="I99" s="36" t="s">
        <v>42</v>
      </c>
      <c r="J99" s="35" t="s">
        <v>43</v>
      </c>
      <c r="K99" s="20" t="s">
        <v>65</v>
      </c>
      <c r="L99" s="36" t="s">
        <v>45</v>
      </c>
      <c r="M99" s="20" t="s">
        <v>46</v>
      </c>
      <c r="N99" s="36"/>
      <c r="O99" s="36"/>
      <c r="P99" s="36"/>
      <c r="Q99" s="36"/>
      <c r="R99" s="36" t="s">
        <v>66</v>
      </c>
      <c r="S99" s="35"/>
      <c r="T99" s="28" t="s">
        <v>48</v>
      </c>
      <c r="U99" s="36" t="s">
        <v>49</v>
      </c>
      <c r="V99" s="20" t="s">
        <v>50</v>
      </c>
      <c r="W99" s="25" t="s">
        <v>42</v>
      </c>
      <c r="X99" s="36"/>
      <c r="Y99" s="36"/>
      <c r="Z99" s="36"/>
      <c r="AA99" s="36"/>
      <c r="AB99" s="36"/>
      <c r="AC99" s="36"/>
      <c r="AD99" s="20"/>
    </row>
    <row r="100" ht="36" customHeight="1" spans="1:30">
      <c r="A100" s="38">
        <v>106</v>
      </c>
      <c r="B100" s="38">
        <f>COUNT($B$1:B99)+1</f>
        <v>94</v>
      </c>
      <c r="C100" s="38" t="s">
        <v>86</v>
      </c>
      <c r="D100" s="38" t="s">
        <v>213</v>
      </c>
      <c r="E100" s="38" t="s">
        <v>221</v>
      </c>
      <c r="F100" s="67" t="s">
        <v>222</v>
      </c>
      <c r="G100" s="38" t="s">
        <v>41</v>
      </c>
      <c r="H100" s="39">
        <v>450</v>
      </c>
      <c r="I100" s="55">
        <v>1</v>
      </c>
      <c r="J100" s="55"/>
      <c r="K100" s="55" t="s">
        <v>111</v>
      </c>
      <c r="L100" s="37" t="s">
        <v>112</v>
      </c>
      <c r="M100" s="20" t="s">
        <v>46</v>
      </c>
      <c r="N100" s="56"/>
      <c r="O100" s="56"/>
      <c r="P100" s="56"/>
      <c r="Q100" s="56"/>
      <c r="R100" s="56"/>
      <c r="S100" s="56"/>
      <c r="T100" s="56" t="s">
        <v>113</v>
      </c>
      <c r="U100" s="61" t="s">
        <v>49</v>
      </c>
      <c r="V100" s="55" t="s">
        <v>50</v>
      </c>
      <c r="W100" s="25" t="s">
        <v>42</v>
      </c>
      <c r="X100" s="56"/>
      <c r="Y100" s="56"/>
      <c r="Z100" s="56"/>
      <c r="AA100" s="56"/>
      <c r="AB100" s="56"/>
      <c r="AC100" s="56"/>
      <c r="AD100" s="55"/>
    </row>
    <row r="101" ht="36" customHeight="1" spans="1:30">
      <c r="A101" s="38">
        <v>107</v>
      </c>
      <c r="B101" s="38">
        <f>COUNT($B$1:B100)+1</f>
        <v>95</v>
      </c>
      <c r="C101" s="38" t="s">
        <v>86</v>
      </c>
      <c r="D101" s="38" t="s">
        <v>213</v>
      </c>
      <c r="E101" s="38" t="s">
        <v>221</v>
      </c>
      <c r="F101" s="67" t="s">
        <v>223</v>
      </c>
      <c r="G101" s="38" t="s">
        <v>41</v>
      </c>
      <c r="H101" s="39">
        <v>234</v>
      </c>
      <c r="I101" s="55">
        <v>1</v>
      </c>
      <c r="J101" s="55"/>
      <c r="K101" s="55" t="s">
        <v>111</v>
      </c>
      <c r="L101" s="37" t="s">
        <v>112</v>
      </c>
      <c r="M101" s="20" t="s">
        <v>46</v>
      </c>
      <c r="N101" s="56"/>
      <c r="O101" s="56"/>
      <c r="P101" s="56"/>
      <c r="Q101" s="56"/>
      <c r="R101" s="56"/>
      <c r="S101" s="56"/>
      <c r="T101" s="56" t="s">
        <v>113</v>
      </c>
      <c r="U101" s="61" t="s">
        <v>49</v>
      </c>
      <c r="V101" s="55" t="s">
        <v>50</v>
      </c>
      <c r="W101" s="25" t="s">
        <v>42</v>
      </c>
      <c r="X101" s="56"/>
      <c r="Y101" s="56"/>
      <c r="Z101" s="56"/>
      <c r="AA101" s="56"/>
      <c r="AB101" s="56"/>
      <c r="AC101" s="56"/>
      <c r="AD101" s="55"/>
    </row>
    <row r="102" ht="36" customHeight="1" spans="1:30">
      <c r="A102" s="12">
        <v>22</v>
      </c>
      <c r="B102" s="12">
        <f>COUNT($B$1:B101)+1</f>
        <v>96</v>
      </c>
      <c r="C102" s="12" t="s">
        <v>86</v>
      </c>
      <c r="D102" s="12" t="s">
        <v>224</v>
      </c>
      <c r="E102" s="52" t="s">
        <v>82</v>
      </c>
      <c r="F102" s="24" t="s">
        <v>225</v>
      </c>
      <c r="G102" s="25" t="s">
        <v>41</v>
      </c>
      <c r="H102" s="26">
        <v>650</v>
      </c>
      <c r="I102" s="25" t="s">
        <v>42</v>
      </c>
      <c r="J102" s="24" t="s">
        <v>43</v>
      </c>
      <c r="K102" s="25" t="s">
        <v>80</v>
      </c>
      <c r="L102" s="25" t="s">
        <v>57</v>
      </c>
      <c r="M102" s="20" t="s">
        <v>46</v>
      </c>
      <c r="N102" s="25"/>
      <c r="O102" s="25"/>
      <c r="P102" s="25"/>
      <c r="Q102" s="25"/>
      <c r="R102" s="25" t="s">
        <v>58</v>
      </c>
      <c r="S102" s="24" t="s">
        <v>84</v>
      </c>
      <c r="T102" s="26">
        <v>2017</v>
      </c>
      <c r="U102" s="25" t="s">
        <v>49</v>
      </c>
      <c r="V102" s="25" t="s">
        <v>50</v>
      </c>
      <c r="W102" s="25" t="s">
        <v>42</v>
      </c>
      <c r="X102" s="25"/>
      <c r="Y102" s="25"/>
      <c r="Z102" s="25"/>
      <c r="AA102" s="25"/>
      <c r="AB102" s="25"/>
      <c r="AC102" s="25"/>
      <c r="AD102" s="25"/>
    </row>
    <row r="103" ht="36" customHeight="1" spans="1:30">
      <c r="A103" s="12">
        <v>23</v>
      </c>
      <c r="B103" s="12">
        <f>COUNT($B$1:B102)+1</f>
        <v>97</v>
      </c>
      <c r="C103" s="12" t="s">
        <v>86</v>
      </c>
      <c r="D103" s="12" t="s">
        <v>224</v>
      </c>
      <c r="E103" s="32" t="s">
        <v>82</v>
      </c>
      <c r="F103" s="24" t="s">
        <v>226</v>
      </c>
      <c r="G103" s="25" t="s">
        <v>41</v>
      </c>
      <c r="H103" s="26">
        <v>650</v>
      </c>
      <c r="I103" s="25" t="s">
        <v>42</v>
      </c>
      <c r="J103" s="24" t="s">
        <v>43</v>
      </c>
      <c r="K103" s="25" t="s">
        <v>192</v>
      </c>
      <c r="L103" s="25" t="s">
        <v>98</v>
      </c>
      <c r="M103" s="20" t="s">
        <v>46</v>
      </c>
      <c r="N103" s="25"/>
      <c r="O103" s="25"/>
      <c r="P103" s="25"/>
      <c r="Q103" s="25"/>
      <c r="R103" s="25" t="s">
        <v>96</v>
      </c>
      <c r="S103" s="24" t="s">
        <v>84</v>
      </c>
      <c r="T103" s="26">
        <v>2017</v>
      </c>
      <c r="U103" s="25" t="s">
        <v>49</v>
      </c>
      <c r="V103" s="25" t="s">
        <v>50</v>
      </c>
      <c r="W103" s="25" t="s">
        <v>42</v>
      </c>
      <c r="X103" s="25"/>
      <c r="Y103" s="25"/>
      <c r="Z103" s="25"/>
      <c r="AA103" s="25"/>
      <c r="AB103" s="25"/>
      <c r="AC103" s="25"/>
      <c r="AD103" s="25"/>
    </row>
    <row r="104" ht="36" customHeight="1" spans="1:30">
      <c r="A104" s="12">
        <v>24</v>
      </c>
      <c r="B104" s="12">
        <f>COUNT($B$1:B103)+1</f>
        <v>98</v>
      </c>
      <c r="C104" s="12" t="s">
        <v>86</v>
      </c>
      <c r="D104" s="12" t="s">
        <v>224</v>
      </c>
      <c r="E104" s="52" t="s">
        <v>220</v>
      </c>
      <c r="F104" s="24" t="s">
        <v>227</v>
      </c>
      <c r="G104" s="25" t="s">
        <v>69</v>
      </c>
      <c r="H104" s="26">
        <v>338</v>
      </c>
      <c r="I104" s="25" t="s">
        <v>42</v>
      </c>
      <c r="J104" s="24" t="s">
        <v>43</v>
      </c>
      <c r="K104" s="25" t="s">
        <v>228</v>
      </c>
      <c r="L104" s="25" t="s">
        <v>132</v>
      </c>
      <c r="M104" s="20" t="s">
        <v>46</v>
      </c>
      <c r="N104" s="25"/>
      <c r="O104" s="25"/>
      <c r="P104" s="25"/>
      <c r="Q104" s="25"/>
      <c r="R104" s="25"/>
      <c r="S104" s="24"/>
      <c r="T104" s="26">
        <v>2017</v>
      </c>
      <c r="U104" s="25" t="s">
        <v>49</v>
      </c>
      <c r="V104" s="25" t="s">
        <v>50</v>
      </c>
      <c r="W104" s="25" t="s">
        <v>42</v>
      </c>
      <c r="X104" s="25"/>
      <c r="Y104" s="25"/>
      <c r="Z104" s="25"/>
      <c r="AA104" s="25"/>
      <c r="AB104" s="25"/>
      <c r="AC104" s="25"/>
      <c r="AD104" s="25"/>
    </row>
    <row r="105" ht="36" customHeight="1" spans="1:30">
      <c r="A105" s="12"/>
      <c r="B105" s="12">
        <f>COUNT($B$1:B104)+1</f>
        <v>99</v>
      </c>
      <c r="C105" s="12" t="s">
        <v>86</v>
      </c>
      <c r="D105" s="12" t="s">
        <v>224</v>
      </c>
      <c r="E105" s="52" t="s">
        <v>220</v>
      </c>
      <c r="F105" s="24" t="s">
        <v>227</v>
      </c>
      <c r="G105" s="25" t="s">
        <v>41</v>
      </c>
      <c r="H105" s="26">
        <v>650</v>
      </c>
      <c r="I105" s="25" t="s">
        <v>42</v>
      </c>
      <c r="J105" s="24" t="s">
        <v>43</v>
      </c>
      <c r="K105" s="25" t="s">
        <v>80</v>
      </c>
      <c r="L105" s="25" t="s">
        <v>57</v>
      </c>
      <c r="M105" s="20" t="s">
        <v>46</v>
      </c>
      <c r="N105" s="25"/>
      <c r="O105" s="25"/>
      <c r="P105" s="25"/>
      <c r="Q105" s="25"/>
      <c r="R105" s="25" t="s">
        <v>58</v>
      </c>
      <c r="S105" s="24"/>
      <c r="T105" s="26">
        <v>2017</v>
      </c>
      <c r="U105" s="25" t="s">
        <v>49</v>
      </c>
      <c r="V105" s="25" t="s">
        <v>50</v>
      </c>
      <c r="W105" s="25" t="s">
        <v>42</v>
      </c>
      <c r="X105" s="25"/>
      <c r="Y105" s="25"/>
      <c r="Z105" s="25"/>
      <c r="AA105" s="25"/>
      <c r="AB105" s="25"/>
      <c r="AC105" s="25"/>
      <c r="AD105" s="25"/>
    </row>
    <row r="106" ht="36" customHeight="1" spans="1:30">
      <c r="A106" s="12">
        <v>25</v>
      </c>
      <c r="B106" s="12">
        <f>COUNT($B$1:B105)+1</f>
        <v>100</v>
      </c>
      <c r="C106" s="12" t="s">
        <v>86</v>
      </c>
      <c r="D106" s="12" t="s">
        <v>224</v>
      </c>
      <c r="E106" s="32" t="s">
        <v>135</v>
      </c>
      <c r="F106" s="33" t="s">
        <v>229</v>
      </c>
      <c r="G106" s="25" t="s">
        <v>41</v>
      </c>
      <c r="H106" s="26">
        <v>494</v>
      </c>
      <c r="I106" s="25" t="s">
        <v>42</v>
      </c>
      <c r="J106" s="33" t="s">
        <v>43</v>
      </c>
      <c r="K106" s="25" t="s">
        <v>184</v>
      </c>
      <c r="L106" s="25" t="s">
        <v>74</v>
      </c>
      <c r="M106" s="20" t="s">
        <v>46</v>
      </c>
      <c r="N106" s="25"/>
      <c r="O106" s="25"/>
      <c r="P106" s="25"/>
      <c r="Q106" s="25"/>
      <c r="R106" s="25" t="s">
        <v>72</v>
      </c>
      <c r="S106" s="33" t="s">
        <v>84</v>
      </c>
      <c r="T106" s="26">
        <v>2017</v>
      </c>
      <c r="U106" s="25" t="s">
        <v>49</v>
      </c>
      <c r="V106" s="25" t="s">
        <v>50</v>
      </c>
      <c r="W106" s="25" t="s">
        <v>42</v>
      </c>
      <c r="X106" s="25"/>
      <c r="Y106" s="25"/>
      <c r="Z106" s="25"/>
      <c r="AA106" s="25"/>
      <c r="AB106" s="25"/>
      <c r="AC106" s="25"/>
      <c r="AD106" s="25"/>
    </row>
    <row r="107" ht="36" customHeight="1" spans="1:30">
      <c r="A107" s="12"/>
      <c r="B107" s="12">
        <f>COUNT($B$1:B106)+1</f>
        <v>101</v>
      </c>
      <c r="C107" s="12" t="s">
        <v>86</v>
      </c>
      <c r="D107" s="12" t="s">
        <v>224</v>
      </c>
      <c r="E107" s="32" t="s">
        <v>135</v>
      </c>
      <c r="F107" s="33" t="s">
        <v>229</v>
      </c>
      <c r="G107" s="25" t="s">
        <v>144</v>
      </c>
      <c r="H107" s="26">
        <v>236.6</v>
      </c>
      <c r="I107" s="25" t="s">
        <v>42</v>
      </c>
      <c r="J107" s="33" t="s">
        <v>43</v>
      </c>
      <c r="K107" s="20" t="s">
        <v>65</v>
      </c>
      <c r="L107" s="25" t="s">
        <v>45</v>
      </c>
      <c r="M107" s="20" t="s">
        <v>46</v>
      </c>
      <c r="N107" s="25"/>
      <c r="O107" s="25"/>
      <c r="P107" s="25"/>
      <c r="Q107" s="25"/>
      <c r="R107" s="25" t="s">
        <v>47</v>
      </c>
      <c r="S107" s="33" t="s">
        <v>84</v>
      </c>
      <c r="T107" s="26">
        <v>2017</v>
      </c>
      <c r="U107" s="25" t="s">
        <v>49</v>
      </c>
      <c r="V107" s="25" t="s">
        <v>50</v>
      </c>
      <c r="W107" s="25" t="s">
        <v>42</v>
      </c>
      <c r="X107" s="25"/>
      <c r="Y107" s="25"/>
      <c r="Z107" s="25"/>
      <c r="AA107" s="25"/>
      <c r="AB107" s="25"/>
      <c r="AC107" s="25"/>
      <c r="AD107" s="25"/>
    </row>
    <row r="108" ht="36" customHeight="1" spans="1:30">
      <c r="A108" s="12">
        <v>26</v>
      </c>
      <c r="B108" s="12">
        <f>COUNT($B$1:B107)+1</f>
        <v>102</v>
      </c>
      <c r="C108" s="12" t="s">
        <v>86</v>
      </c>
      <c r="D108" s="12" t="s">
        <v>224</v>
      </c>
      <c r="E108" s="52" t="s">
        <v>88</v>
      </c>
      <c r="F108" s="24" t="s">
        <v>230</v>
      </c>
      <c r="G108" s="25" t="s">
        <v>41</v>
      </c>
      <c r="H108" s="26">
        <v>650</v>
      </c>
      <c r="I108" s="25" t="s">
        <v>42</v>
      </c>
      <c r="J108" s="24" t="s">
        <v>43</v>
      </c>
      <c r="K108" s="20" t="s">
        <v>65</v>
      </c>
      <c r="L108" s="25" t="s">
        <v>45</v>
      </c>
      <c r="M108" s="20" t="s">
        <v>46</v>
      </c>
      <c r="N108" s="25"/>
      <c r="O108" s="25"/>
      <c r="P108" s="25"/>
      <c r="Q108" s="25"/>
      <c r="R108" s="25" t="s">
        <v>66</v>
      </c>
      <c r="S108" s="24" t="s">
        <v>84</v>
      </c>
      <c r="T108" s="26">
        <v>2017</v>
      </c>
      <c r="U108" s="25" t="s">
        <v>49</v>
      </c>
      <c r="V108" s="25" t="s">
        <v>50</v>
      </c>
      <c r="W108" s="25" t="s">
        <v>42</v>
      </c>
      <c r="X108" s="25"/>
      <c r="Y108" s="25"/>
      <c r="Z108" s="25"/>
      <c r="AA108" s="25"/>
      <c r="AB108" s="25"/>
      <c r="AC108" s="25"/>
      <c r="AD108" s="25"/>
    </row>
    <row r="109" ht="36" customHeight="1" spans="1:30">
      <c r="A109" s="45">
        <v>12</v>
      </c>
      <c r="B109" s="45">
        <f>COUNT($B$1:B108)+1</f>
        <v>103</v>
      </c>
      <c r="C109" s="22" t="s">
        <v>86</v>
      </c>
      <c r="D109" s="46" t="s">
        <v>224</v>
      </c>
      <c r="E109" s="46" t="s">
        <v>231</v>
      </c>
      <c r="F109" s="46" t="s">
        <v>229</v>
      </c>
      <c r="G109" s="28" t="s">
        <v>41</v>
      </c>
      <c r="H109" s="29">
        <v>156</v>
      </c>
      <c r="I109" s="28" t="s">
        <v>42</v>
      </c>
      <c r="J109" s="46" t="s">
        <v>43</v>
      </c>
      <c r="K109" s="20" t="s">
        <v>44</v>
      </c>
      <c r="L109" s="28" t="s">
        <v>45</v>
      </c>
      <c r="M109" s="20" t="s">
        <v>46</v>
      </c>
      <c r="N109" s="28"/>
      <c r="O109" s="28"/>
      <c r="P109" s="28"/>
      <c r="Q109" s="28"/>
      <c r="R109" s="28" t="s">
        <v>47</v>
      </c>
      <c r="S109" s="46" t="s">
        <v>84</v>
      </c>
      <c r="T109" s="28" t="s">
        <v>48</v>
      </c>
      <c r="U109" s="28" t="s">
        <v>49</v>
      </c>
      <c r="V109" s="20" t="s">
        <v>50</v>
      </c>
      <c r="W109" s="25" t="s">
        <v>42</v>
      </c>
      <c r="X109" s="28"/>
      <c r="Y109" s="28"/>
      <c r="Z109" s="28"/>
      <c r="AA109" s="28"/>
      <c r="AB109" s="28"/>
      <c r="AC109" s="28"/>
      <c r="AD109" s="20"/>
    </row>
    <row r="110" ht="36" customHeight="1" spans="1:30">
      <c r="A110" s="37">
        <v>8</v>
      </c>
      <c r="B110" s="37">
        <f>COUNT($B$1:B109)+1</f>
        <v>104</v>
      </c>
      <c r="C110" s="37" t="s">
        <v>86</v>
      </c>
      <c r="D110" s="38" t="s">
        <v>224</v>
      </c>
      <c r="E110" s="38" t="s">
        <v>82</v>
      </c>
      <c r="F110" s="38" t="s">
        <v>225</v>
      </c>
      <c r="G110" s="38" t="s">
        <v>144</v>
      </c>
      <c r="H110" s="38">
        <v>163.8</v>
      </c>
      <c r="I110" s="37">
        <v>1</v>
      </c>
      <c r="J110" s="38" t="s">
        <v>43</v>
      </c>
      <c r="K110" s="37" t="s">
        <v>100</v>
      </c>
      <c r="L110" s="37" t="s">
        <v>101</v>
      </c>
      <c r="M110" s="20" t="s">
        <v>46</v>
      </c>
      <c r="N110" s="37"/>
      <c r="O110" s="37"/>
      <c r="P110" s="37"/>
      <c r="Q110" s="37"/>
      <c r="R110" s="60">
        <v>43983</v>
      </c>
      <c r="S110" s="38" t="s">
        <v>84</v>
      </c>
      <c r="T110" s="28" t="s">
        <v>102</v>
      </c>
      <c r="U110" s="37" t="s">
        <v>49</v>
      </c>
      <c r="V110" s="37" t="s">
        <v>50</v>
      </c>
      <c r="W110" s="25" t="s">
        <v>42</v>
      </c>
      <c r="X110" s="37"/>
      <c r="Y110" s="37"/>
      <c r="Z110" s="37"/>
      <c r="AA110" s="37"/>
      <c r="AB110" s="37"/>
      <c r="AC110" s="37"/>
      <c r="AD110" s="37"/>
    </row>
    <row r="111" ht="36" customHeight="1" spans="1:30">
      <c r="A111" s="29">
        <v>39</v>
      </c>
      <c r="B111" s="29">
        <f>COUNT($B$1:B110)+1</f>
        <v>105</v>
      </c>
      <c r="C111" s="22" t="s">
        <v>86</v>
      </c>
      <c r="D111" s="35" t="s">
        <v>232</v>
      </c>
      <c r="E111" s="18" t="s">
        <v>233</v>
      </c>
      <c r="F111" s="18" t="s">
        <v>234</v>
      </c>
      <c r="G111" s="28" t="s">
        <v>41</v>
      </c>
      <c r="H111" s="29">
        <v>650</v>
      </c>
      <c r="I111" s="28" t="s">
        <v>42</v>
      </c>
      <c r="J111" s="18" t="s">
        <v>43</v>
      </c>
      <c r="K111" s="20" t="s">
        <v>65</v>
      </c>
      <c r="L111" s="28" t="s">
        <v>45</v>
      </c>
      <c r="M111" s="20" t="s">
        <v>46</v>
      </c>
      <c r="N111" s="28"/>
      <c r="O111" s="28"/>
      <c r="P111" s="28"/>
      <c r="Q111" s="28"/>
      <c r="R111" s="28" t="s">
        <v>66</v>
      </c>
      <c r="S111" s="18" t="s">
        <v>84</v>
      </c>
      <c r="T111" s="28" t="s">
        <v>48</v>
      </c>
      <c r="U111" s="28" t="s">
        <v>49</v>
      </c>
      <c r="V111" s="20" t="s">
        <v>50</v>
      </c>
      <c r="W111" s="25" t="s">
        <v>42</v>
      </c>
      <c r="X111" s="28"/>
      <c r="Y111" s="28"/>
      <c r="Z111" s="28"/>
      <c r="AA111" s="28"/>
      <c r="AB111" s="28"/>
      <c r="AC111" s="28"/>
      <c r="AD111" s="20"/>
    </row>
    <row r="112" ht="36" customHeight="1" spans="1:30">
      <c r="A112" s="12">
        <v>4</v>
      </c>
      <c r="B112" s="12">
        <f>COUNT($B$1:B111)+1</f>
        <v>106</v>
      </c>
      <c r="C112" s="12" t="s">
        <v>86</v>
      </c>
      <c r="D112" s="12" t="s">
        <v>235</v>
      </c>
      <c r="E112" s="32" t="s">
        <v>236</v>
      </c>
      <c r="F112" s="24" t="s">
        <v>237</v>
      </c>
      <c r="G112" s="25" t="s">
        <v>41</v>
      </c>
      <c r="H112" s="26">
        <v>312</v>
      </c>
      <c r="I112" s="25" t="s">
        <v>42</v>
      </c>
      <c r="J112" s="24" t="s">
        <v>43</v>
      </c>
      <c r="K112" s="25" t="s">
        <v>184</v>
      </c>
      <c r="L112" s="25" t="s">
        <v>74</v>
      </c>
      <c r="M112" s="20" t="s">
        <v>46</v>
      </c>
      <c r="N112" s="25"/>
      <c r="O112" s="25"/>
      <c r="P112" s="25"/>
      <c r="Q112" s="25"/>
      <c r="R112" s="25" t="s">
        <v>72</v>
      </c>
      <c r="S112" s="24"/>
      <c r="T112" s="26">
        <v>2017</v>
      </c>
      <c r="U112" s="25" t="s">
        <v>49</v>
      </c>
      <c r="V112" s="25" t="s">
        <v>50</v>
      </c>
      <c r="W112" s="25" t="s">
        <v>42</v>
      </c>
      <c r="X112" s="25"/>
      <c r="Y112" s="25"/>
      <c r="Z112" s="25"/>
      <c r="AA112" s="25"/>
      <c r="AB112" s="25"/>
      <c r="AC112" s="25"/>
      <c r="AD112" s="25"/>
    </row>
    <row r="113" ht="36" customHeight="1" spans="1:30">
      <c r="A113" s="12">
        <v>5</v>
      </c>
      <c r="B113" s="12">
        <f>COUNT($B$1:B112)+1</f>
        <v>107</v>
      </c>
      <c r="C113" s="12" t="s">
        <v>86</v>
      </c>
      <c r="D113" s="12" t="s">
        <v>235</v>
      </c>
      <c r="E113" s="32" t="s">
        <v>238</v>
      </c>
      <c r="F113" s="24" t="s">
        <v>239</v>
      </c>
      <c r="G113" s="25" t="s">
        <v>69</v>
      </c>
      <c r="H113" s="26">
        <v>312</v>
      </c>
      <c r="I113" s="25" t="s">
        <v>42</v>
      </c>
      <c r="J113" s="24" t="s">
        <v>43</v>
      </c>
      <c r="K113" s="25" t="s">
        <v>240</v>
      </c>
      <c r="L113" s="25" t="s">
        <v>121</v>
      </c>
      <c r="M113" s="20" t="s">
        <v>46</v>
      </c>
      <c r="N113" s="25"/>
      <c r="O113" s="25"/>
      <c r="P113" s="25"/>
      <c r="Q113" s="25"/>
      <c r="R113" s="25" t="s">
        <v>241</v>
      </c>
      <c r="S113" s="24"/>
      <c r="T113" s="26">
        <v>2017</v>
      </c>
      <c r="U113" s="25" t="s">
        <v>49</v>
      </c>
      <c r="V113" s="25" t="s">
        <v>50</v>
      </c>
      <c r="W113" s="25" t="s">
        <v>42</v>
      </c>
      <c r="X113" s="25"/>
      <c r="Y113" s="25"/>
      <c r="Z113" s="25"/>
      <c r="AA113" s="25"/>
      <c r="AB113" s="25"/>
      <c r="AC113" s="25"/>
      <c r="AD113" s="25"/>
    </row>
    <row r="114" ht="36" customHeight="1" spans="1:30">
      <c r="A114" s="12">
        <v>6</v>
      </c>
      <c r="B114" s="12">
        <f>COUNT($B$1:B113)+1</f>
        <v>108</v>
      </c>
      <c r="C114" s="12" t="s">
        <v>86</v>
      </c>
      <c r="D114" s="12" t="s">
        <v>235</v>
      </c>
      <c r="E114" s="32" t="s">
        <v>90</v>
      </c>
      <c r="F114" s="33" t="s">
        <v>242</v>
      </c>
      <c r="G114" s="25" t="s">
        <v>69</v>
      </c>
      <c r="H114" s="26">
        <v>312</v>
      </c>
      <c r="I114" s="25" t="s">
        <v>42</v>
      </c>
      <c r="J114" s="33" t="s">
        <v>43</v>
      </c>
      <c r="K114" s="25" t="s">
        <v>133</v>
      </c>
      <c r="L114" s="25" t="s">
        <v>74</v>
      </c>
      <c r="M114" s="20" t="s">
        <v>46</v>
      </c>
      <c r="N114" s="25"/>
      <c r="O114" s="25"/>
      <c r="P114" s="25"/>
      <c r="Q114" s="25"/>
      <c r="R114" s="25" t="s">
        <v>72</v>
      </c>
      <c r="S114" s="33"/>
      <c r="T114" s="26">
        <v>2017</v>
      </c>
      <c r="U114" s="25" t="s">
        <v>49</v>
      </c>
      <c r="V114" s="25" t="s">
        <v>50</v>
      </c>
      <c r="W114" s="25" t="s">
        <v>42</v>
      </c>
      <c r="X114" s="25"/>
      <c r="Y114" s="25"/>
      <c r="Z114" s="25"/>
      <c r="AA114" s="25"/>
      <c r="AB114" s="25"/>
      <c r="AC114" s="25"/>
      <c r="AD114" s="25"/>
    </row>
    <row r="115" ht="36" customHeight="1" spans="1:30">
      <c r="A115" s="12"/>
      <c r="B115" s="12">
        <f>COUNT($B$1:B114)+1</f>
        <v>109</v>
      </c>
      <c r="C115" s="12" t="s">
        <v>86</v>
      </c>
      <c r="D115" s="12" t="s">
        <v>235</v>
      </c>
      <c r="E115" s="32" t="s">
        <v>90</v>
      </c>
      <c r="F115" s="33" t="s">
        <v>242</v>
      </c>
      <c r="G115" s="25" t="s">
        <v>41</v>
      </c>
      <c r="H115" s="26">
        <v>500</v>
      </c>
      <c r="I115" s="25" t="s">
        <v>42</v>
      </c>
      <c r="J115" s="33" t="s">
        <v>43</v>
      </c>
      <c r="K115" s="25" t="s">
        <v>243</v>
      </c>
      <c r="L115" s="25" t="s">
        <v>126</v>
      </c>
      <c r="M115" s="20" t="s">
        <v>46</v>
      </c>
      <c r="N115" s="25"/>
      <c r="O115" s="25"/>
      <c r="P115" s="25"/>
      <c r="Q115" s="25"/>
      <c r="R115" s="25" t="s">
        <v>244</v>
      </c>
      <c r="S115" s="33"/>
      <c r="T115" s="26">
        <v>2017</v>
      </c>
      <c r="U115" s="25" t="s">
        <v>49</v>
      </c>
      <c r="V115" s="25" t="s">
        <v>50</v>
      </c>
      <c r="W115" s="25" t="s">
        <v>42</v>
      </c>
      <c r="X115" s="25"/>
      <c r="Y115" s="25"/>
      <c r="Z115" s="25"/>
      <c r="AA115" s="25"/>
      <c r="AB115" s="25"/>
      <c r="AC115" s="25"/>
      <c r="AD115" s="25"/>
    </row>
    <row r="116" ht="36" customHeight="1" spans="1:30">
      <c r="A116" s="12">
        <v>7</v>
      </c>
      <c r="B116" s="12">
        <f>COUNT($B$1:B115)+1</f>
        <v>110</v>
      </c>
      <c r="C116" s="12" t="s">
        <v>86</v>
      </c>
      <c r="D116" s="12" t="s">
        <v>235</v>
      </c>
      <c r="E116" s="68" t="s">
        <v>129</v>
      </c>
      <c r="F116" s="24" t="s">
        <v>245</v>
      </c>
      <c r="G116" s="25" t="s">
        <v>41</v>
      </c>
      <c r="H116" s="26">
        <v>650</v>
      </c>
      <c r="I116" s="25" t="s">
        <v>42</v>
      </c>
      <c r="J116" s="24" t="s">
        <v>43</v>
      </c>
      <c r="K116" s="25" t="s">
        <v>133</v>
      </c>
      <c r="L116" s="25" t="s">
        <v>74</v>
      </c>
      <c r="M116" s="20" t="s">
        <v>46</v>
      </c>
      <c r="N116" s="25"/>
      <c r="O116" s="25"/>
      <c r="P116" s="25"/>
      <c r="Q116" s="25"/>
      <c r="R116" s="25" t="s">
        <v>72</v>
      </c>
      <c r="S116" s="24"/>
      <c r="T116" s="26">
        <v>2017</v>
      </c>
      <c r="U116" s="25" t="s">
        <v>49</v>
      </c>
      <c r="V116" s="25" t="s">
        <v>50</v>
      </c>
      <c r="W116" s="25" t="s">
        <v>42</v>
      </c>
      <c r="X116" s="25"/>
      <c r="Y116" s="25"/>
      <c r="Z116" s="25"/>
      <c r="AA116" s="25"/>
      <c r="AB116" s="25"/>
      <c r="AC116" s="25"/>
      <c r="AD116" s="25"/>
    </row>
    <row r="117" ht="36" customHeight="1" spans="1:30">
      <c r="A117" s="12">
        <v>8</v>
      </c>
      <c r="B117" s="12">
        <f>COUNT($B$1:B116)+1</f>
        <v>111</v>
      </c>
      <c r="C117" s="12" t="s">
        <v>86</v>
      </c>
      <c r="D117" s="12" t="s">
        <v>235</v>
      </c>
      <c r="E117" s="68" t="s">
        <v>129</v>
      </c>
      <c r="F117" s="33" t="s">
        <v>246</v>
      </c>
      <c r="G117" s="25" t="s">
        <v>41</v>
      </c>
      <c r="H117" s="26">
        <v>650</v>
      </c>
      <c r="I117" s="25" t="s">
        <v>42</v>
      </c>
      <c r="J117" s="33" t="s">
        <v>43</v>
      </c>
      <c r="K117" s="25" t="s">
        <v>133</v>
      </c>
      <c r="L117" s="25" t="s">
        <v>74</v>
      </c>
      <c r="M117" s="20" t="s">
        <v>46</v>
      </c>
      <c r="N117" s="25"/>
      <c r="O117" s="25"/>
      <c r="P117" s="25"/>
      <c r="Q117" s="25"/>
      <c r="R117" s="25" t="s">
        <v>72</v>
      </c>
      <c r="S117" s="33"/>
      <c r="T117" s="26">
        <v>2017</v>
      </c>
      <c r="U117" s="25" t="s">
        <v>49</v>
      </c>
      <c r="V117" s="25" t="s">
        <v>50</v>
      </c>
      <c r="W117" s="25" t="s">
        <v>42</v>
      </c>
      <c r="X117" s="25"/>
      <c r="Y117" s="25"/>
      <c r="Z117" s="25"/>
      <c r="AA117" s="25"/>
      <c r="AB117" s="25"/>
      <c r="AC117" s="25"/>
      <c r="AD117" s="25"/>
    </row>
    <row r="118" ht="36" customHeight="1" spans="1:30">
      <c r="A118" s="12">
        <v>9</v>
      </c>
      <c r="B118" s="12">
        <f>COUNT($B$1:B117)+1</f>
        <v>112</v>
      </c>
      <c r="C118" s="12" t="s">
        <v>86</v>
      </c>
      <c r="D118" s="12" t="s">
        <v>235</v>
      </c>
      <c r="E118" s="68" t="s">
        <v>129</v>
      </c>
      <c r="F118" s="33" t="s">
        <v>247</v>
      </c>
      <c r="G118" s="25" t="s">
        <v>41</v>
      </c>
      <c r="H118" s="26">
        <v>585</v>
      </c>
      <c r="I118" s="25" t="s">
        <v>42</v>
      </c>
      <c r="J118" s="33" t="s">
        <v>43</v>
      </c>
      <c r="K118" s="25" t="s">
        <v>184</v>
      </c>
      <c r="L118" s="25" t="s">
        <v>74</v>
      </c>
      <c r="M118" s="20" t="s">
        <v>46</v>
      </c>
      <c r="N118" s="25"/>
      <c r="O118" s="25"/>
      <c r="P118" s="25"/>
      <c r="Q118" s="25"/>
      <c r="R118" s="25" t="s">
        <v>72</v>
      </c>
      <c r="S118" s="33"/>
      <c r="T118" s="26">
        <v>2017</v>
      </c>
      <c r="U118" s="25" t="s">
        <v>49</v>
      </c>
      <c r="V118" s="25" t="s">
        <v>50</v>
      </c>
      <c r="W118" s="25" t="s">
        <v>42</v>
      </c>
      <c r="X118" s="25"/>
      <c r="Y118" s="25"/>
      <c r="Z118" s="25"/>
      <c r="AA118" s="25"/>
      <c r="AB118" s="25"/>
      <c r="AC118" s="25"/>
      <c r="AD118" s="25"/>
    </row>
    <row r="119" ht="36" customHeight="1" spans="1:30">
      <c r="A119" s="12">
        <v>10</v>
      </c>
      <c r="B119" s="12">
        <f>COUNT($B$1:B118)+1</f>
        <v>113</v>
      </c>
      <c r="C119" s="12" t="s">
        <v>86</v>
      </c>
      <c r="D119" s="12" t="s">
        <v>235</v>
      </c>
      <c r="E119" s="68" t="s">
        <v>129</v>
      </c>
      <c r="F119" s="33" t="s">
        <v>248</v>
      </c>
      <c r="G119" s="25" t="s">
        <v>41</v>
      </c>
      <c r="H119" s="26">
        <v>650</v>
      </c>
      <c r="I119" s="25" t="s">
        <v>42</v>
      </c>
      <c r="J119" s="33" t="s">
        <v>43</v>
      </c>
      <c r="K119" s="25" t="s">
        <v>184</v>
      </c>
      <c r="L119" s="25" t="s">
        <v>74</v>
      </c>
      <c r="M119" s="20" t="s">
        <v>46</v>
      </c>
      <c r="N119" s="25"/>
      <c r="O119" s="25"/>
      <c r="P119" s="25"/>
      <c r="Q119" s="25"/>
      <c r="R119" s="25" t="s">
        <v>72</v>
      </c>
      <c r="S119" s="33"/>
      <c r="T119" s="26">
        <v>2017</v>
      </c>
      <c r="U119" s="25" t="s">
        <v>49</v>
      </c>
      <c r="V119" s="25" t="s">
        <v>50</v>
      </c>
      <c r="W119" s="25" t="s">
        <v>42</v>
      </c>
      <c r="X119" s="25"/>
      <c r="Y119" s="25"/>
      <c r="Z119" s="25"/>
      <c r="AA119" s="25"/>
      <c r="AB119" s="25"/>
      <c r="AC119" s="25"/>
      <c r="AD119" s="25"/>
    </row>
    <row r="120" ht="36" customHeight="1" spans="1:30">
      <c r="A120" s="12"/>
      <c r="B120" s="12">
        <f>COUNT($B$1:B119)+1</f>
        <v>114</v>
      </c>
      <c r="C120" s="12" t="s">
        <v>86</v>
      </c>
      <c r="D120" s="12" t="s">
        <v>235</v>
      </c>
      <c r="E120" s="68" t="s">
        <v>129</v>
      </c>
      <c r="F120" s="33" t="s">
        <v>248</v>
      </c>
      <c r="G120" s="25" t="s">
        <v>144</v>
      </c>
      <c r="H120" s="26">
        <v>236.6</v>
      </c>
      <c r="I120" s="25" t="s">
        <v>42</v>
      </c>
      <c r="J120" s="33" t="s">
        <v>43</v>
      </c>
      <c r="K120" s="25" t="s">
        <v>80</v>
      </c>
      <c r="L120" s="25" t="s">
        <v>145</v>
      </c>
      <c r="M120" s="20" t="s">
        <v>46</v>
      </c>
      <c r="N120" s="25"/>
      <c r="O120" s="25"/>
      <c r="P120" s="25"/>
      <c r="Q120" s="25"/>
      <c r="R120" s="25" t="s">
        <v>241</v>
      </c>
      <c r="S120" s="33"/>
      <c r="T120" s="26">
        <v>2017</v>
      </c>
      <c r="U120" s="25" t="s">
        <v>49</v>
      </c>
      <c r="V120" s="25" t="s">
        <v>50</v>
      </c>
      <c r="W120" s="25" t="s">
        <v>42</v>
      </c>
      <c r="X120" s="25"/>
      <c r="Y120" s="25"/>
      <c r="Z120" s="25"/>
      <c r="AA120" s="25"/>
      <c r="AB120" s="25"/>
      <c r="AC120" s="25"/>
      <c r="AD120" s="25"/>
    </row>
    <row r="121" ht="36" customHeight="1" spans="1:30">
      <c r="A121" s="12">
        <v>11</v>
      </c>
      <c r="B121" s="12">
        <f>COUNT($B$1:B120)+1</f>
        <v>115</v>
      </c>
      <c r="C121" s="12" t="s">
        <v>86</v>
      </c>
      <c r="D121" s="12" t="s">
        <v>235</v>
      </c>
      <c r="E121" s="69" t="s">
        <v>129</v>
      </c>
      <c r="F121" s="24" t="s">
        <v>249</v>
      </c>
      <c r="G121" s="25" t="s">
        <v>41</v>
      </c>
      <c r="H121" s="26">
        <v>650</v>
      </c>
      <c r="I121" s="25" t="s">
        <v>42</v>
      </c>
      <c r="J121" s="24" t="s">
        <v>43</v>
      </c>
      <c r="K121" s="25" t="s">
        <v>133</v>
      </c>
      <c r="L121" s="25" t="s">
        <v>74</v>
      </c>
      <c r="M121" s="20" t="s">
        <v>46</v>
      </c>
      <c r="N121" s="25"/>
      <c r="O121" s="25"/>
      <c r="P121" s="25"/>
      <c r="Q121" s="25"/>
      <c r="R121" s="25" t="s">
        <v>72</v>
      </c>
      <c r="S121" s="24"/>
      <c r="T121" s="26">
        <v>2017</v>
      </c>
      <c r="U121" s="25" t="s">
        <v>49</v>
      </c>
      <c r="V121" s="25" t="s">
        <v>50</v>
      </c>
      <c r="W121" s="25" t="s">
        <v>42</v>
      </c>
      <c r="X121" s="25"/>
      <c r="Y121" s="25"/>
      <c r="Z121" s="25"/>
      <c r="AA121" s="25"/>
      <c r="AB121" s="25"/>
      <c r="AC121" s="25"/>
      <c r="AD121" s="25"/>
    </row>
    <row r="122" ht="36" customHeight="1" spans="1:30">
      <c r="A122" s="45">
        <v>20</v>
      </c>
      <c r="B122" s="45">
        <f>COUNT($B$1:B121)+1</f>
        <v>116</v>
      </c>
      <c r="C122" s="22" t="s">
        <v>86</v>
      </c>
      <c r="D122" s="46" t="s">
        <v>235</v>
      </c>
      <c r="E122" s="46" t="s">
        <v>137</v>
      </c>
      <c r="F122" s="46" t="s">
        <v>250</v>
      </c>
      <c r="G122" s="63" t="s">
        <v>41</v>
      </c>
      <c r="H122" s="45">
        <v>650</v>
      </c>
      <c r="I122" s="63" t="s">
        <v>42</v>
      </c>
      <c r="J122" s="46" t="s">
        <v>43</v>
      </c>
      <c r="K122" s="20" t="s">
        <v>65</v>
      </c>
      <c r="L122" s="63" t="s">
        <v>45</v>
      </c>
      <c r="M122" s="20" t="s">
        <v>46</v>
      </c>
      <c r="N122" s="63"/>
      <c r="O122" s="63"/>
      <c r="P122" s="63"/>
      <c r="Q122" s="63"/>
      <c r="R122" s="63" t="s">
        <v>66</v>
      </c>
      <c r="S122" s="46" t="s">
        <v>84</v>
      </c>
      <c r="T122" s="28" t="s">
        <v>48</v>
      </c>
      <c r="U122" s="63" t="s">
        <v>49</v>
      </c>
      <c r="V122" s="20" t="s">
        <v>50</v>
      </c>
      <c r="W122" s="25" t="s">
        <v>42</v>
      </c>
      <c r="X122" s="63"/>
      <c r="Y122" s="63"/>
      <c r="Z122" s="63"/>
      <c r="AA122" s="63"/>
      <c r="AB122" s="63"/>
      <c r="AC122" s="63"/>
      <c r="AD122" s="20"/>
    </row>
    <row r="123" ht="36" customHeight="1" spans="1:30">
      <c r="A123" s="45">
        <v>21</v>
      </c>
      <c r="B123" s="45">
        <f>COUNT($B$1:B122)+1</f>
        <v>117</v>
      </c>
      <c r="C123" s="22" t="s">
        <v>86</v>
      </c>
      <c r="D123" s="46" t="s">
        <v>235</v>
      </c>
      <c r="E123" s="46" t="s">
        <v>238</v>
      </c>
      <c r="F123" s="46" t="s">
        <v>239</v>
      </c>
      <c r="G123" s="63" t="s">
        <v>41</v>
      </c>
      <c r="H123" s="64">
        <v>650</v>
      </c>
      <c r="I123" s="63" t="s">
        <v>42</v>
      </c>
      <c r="J123" s="46" t="s">
        <v>43</v>
      </c>
      <c r="K123" s="20" t="s">
        <v>65</v>
      </c>
      <c r="L123" s="63" t="s">
        <v>45</v>
      </c>
      <c r="M123" s="20" t="s">
        <v>46</v>
      </c>
      <c r="N123" s="63"/>
      <c r="O123" s="63"/>
      <c r="P123" s="63"/>
      <c r="Q123" s="63"/>
      <c r="R123" s="63" t="s">
        <v>66</v>
      </c>
      <c r="S123" s="46"/>
      <c r="T123" s="28" t="s">
        <v>48</v>
      </c>
      <c r="U123" s="63" t="s">
        <v>49</v>
      </c>
      <c r="V123" s="20" t="s">
        <v>50</v>
      </c>
      <c r="W123" s="25" t="s">
        <v>42</v>
      </c>
      <c r="X123" s="63"/>
      <c r="Y123" s="63"/>
      <c r="Z123" s="63"/>
      <c r="AA123" s="63"/>
      <c r="AB123" s="63"/>
      <c r="AC123" s="63"/>
      <c r="AD123" s="20"/>
    </row>
    <row r="124" ht="36" customHeight="1" spans="1:30">
      <c r="A124" s="45">
        <v>22</v>
      </c>
      <c r="B124" s="45">
        <f>COUNT($B$1:B123)+1</f>
        <v>118</v>
      </c>
      <c r="C124" s="22" t="s">
        <v>86</v>
      </c>
      <c r="D124" s="46" t="s">
        <v>235</v>
      </c>
      <c r="E124" s="46" t="s">
        <v>251</v>
      </c>
      <c r="F124" s="46" t="s">
        <v>252</v>
      </c>
      <c r="G124" s="63" t="s">
        <v>41</v>
      </c>
      <c r="H124" s="45">
        <v>650</v>
      </c>
      <c r="I124" s="63" t="s">
        <v>42</v>
      </c>
      <c r="J124" s="46" t="s">
        <v>43</v>
      </c>
      <c r="K124" s="25" t="s">
        <v>80</v>
      </c>
      <c r="L124" s="25" t="s">
        <v>57</v>
      </c>
      <c r="M124" s="20" t="s">
        <v>46</v>
      </c>
      <c r="N124" s="63"/>
      <c r="O124" s="63"/>
      <c r="P124" s="63"/>
      <c r="Q124" s="63"/>
      <c r="R124" s="25" t="s">
        <v>58</v>
      </c>
      <c r="S124" s="46"/>
      <c r="T124" s="28" t="s">
        <v>48</v>
      </c>
      <c r="U124" s="63" t="s">
        <v>49</v>
      </c>
      <c r="V124" s="20" t="s">
        <v>50</v>
      </c>
      <c r="W124" s="25" t="s">
        <v>42</v>
      </c>
      <c r="X124" s="63"/>
      <c r="Y124" s="63"/>
      <c r="Z124" s="63"/>
      <c r="AA124" s="63"/>
      <c r="AB124" s="63"/>
      <c r="AC124" s="63"/>
      <c r="AD124" s="20"/>
    </row>
    <row r="125" ht="36" customHeight="1" spans="1:30">
      <c r="A125" s="45">
        <v>23</v>
      </c>
      <c r="B125" s="45">
        <f>COUNT($B$1:B124)+1</f>
        <v>119</v>
      </c>
      <c r="C125" s="22" t="s">
        <v>86</v>
      </c>
      <c r="D125" s="46" t="s">
        <v>235</v>
      </c>
      <c r="E125" s="46" t="s">
        <v>253</v>
      </c>
      <c r="F125" s="46" t="s">
        <v>254</v>
      </c>
      <c r="G125" s="63" t="s">
        <v>41</v>
      </c>
      <c r="H125" s="64">
        <v>650</v>
      </c>
      <c r="I125" s="63" t="s">
        <v>42</v>
      </c>
      <c r="J125" s="46" t="s">
        <v>43</v>
      </c>
      <c r="K125" s="20" t="s">
        <v>65</v>
      </c>
      <c r="L125" s="63" t="s">
        <v>45</v>
      </c>
      <c r="M125" s="20" t="s">
        <v>46</v>
      </c>
      <c r="N125" s="63"/>
      <c r="O125" s="63"/>
      <c r="P125" s="63"/>
      <c r="Q125" s="63"/>
      <c r="R125" s="63" t="s">
        <v>66</v>
      </c>
      <c r="S125" s="46"/>
      <c r="T125" s="28" t="s">
        <v>48</v>
      </c>
      <c r="U125" s="63" t="s">
        <v>77</v>
      </c>
      <c r="V125" s="20" t="s">
        <v>50</v>
      </c>
      <c r="W125" s="25" t="s">
        <v>42</v>
      </c>
      <c r="X125" s="63"/>
      <c r="Y125" s="63"/>
      <c r="Z125" s="63"/>
      <c r="AA125" s="63"/>
      <c r="AB125" s="63"/>
      <c r="AC125" s="63"/>
      <c r="AD125" s="20"/>
    </row>
    <row r="126" ht="36" customHeight="1" spans="1:30">
      <c r="A126" s="45">
        <v>24</v>
      </c>
      <c r="B126" s="45">
        <f>COUNT($B$1:B125)+1</f>
        <v>120</v>
      </c>
      <c r="C126" s="22" t="s">
        <v>86</v>
      </c>
      <c r="D126" s="46" t="s">
        <v>235</v>
      </c>
      <c r="E126" s="35" t="s">
        <v>78</v>
      </c>
      <c r="F126" s="35" t="s">
        <v>255</v>
      </c>
      <c r="G126" s="36" t="s">
        <v>41</v>
      </c>
      <c r="H126" s="49">
        <v>650</v>
      </c>
      <c r="I126" s="36" t="s">
        <v>42</v>
      </c>
      <c r="J126" s="35" t="s">
        <v>43</v>
      </c>
      <c r="K126" s="25" t="s">
        <v>80</v>
      </c>
      <c r="L126" s="25" t="s">
        <v>57</v>
      </c>
      <c r="M126" s="20" t="s">
        <v>46</v>
      </c>
      <c r="N126" s="63"/>
      <c r="O126" s="63"/>
      <c r="P126" s="63"/>
      <c r="Q126" s="63"/>
      <c r="R126" s="25" t="s">
        <v>58</v>
      </c>
      <c r="S126" s="35"/>
      <c r="T126" s="28" t="s">
        <v>48</v>
      </c>
      <c r="U126" s="63" t="s">
        <v>77</v>
      </c>
      <c r="V126" s="20" t="s">
        <v>50</v>
      </c>
      <c r="W126" s="25" t="s">
        <v>42</v>
      </c>
      <c r="X126" s="63"/>
      <c r="Y126" s="63"/>
      <c r="Z126" s="63"/>
      <c r="AA126" s="63"/>
      <c r="AB126" s="63"/>
      <c r="AC126" s="63"/>
      <c r="AD126" s="20"/>
    </row>
    <row r="127" ht="36" customHeight="1" spans="1:30">
      <c r="A127" s="45">
        <v>25</v>
      </c>
      <c r="B127" s="45">
        <f>COUNT($B$1:B126)+1</f>
        <v>121</v>
      </c>
      <c r="C127" s="22" t="s">
        <v>86</v>
      </c>
      <c r="D127" s="46" t="s">
        <v>235</v>
      </c>
      <c r="E127" s="46" t="s">
        <v>256</v>
      </c>
      <c r="F127" s="46" t="s">
        <v>257</v>
      </c>
      <c r="G127" s="63" t="s">
        <v>41</v>
      </c>
      <c r="H127" s="45">
        <v>650</v>
      </c>
      <c r="I127" s="63" t="s">
        <v>42</v>
      </c>
      <c r="J127" s="46" t="s">
        <v>43</v>
      </c>
      <c r="K127" s="20" t="s">
        <v>65</v>
      </c>
      <c r="L127" s="63" t="s">
        <v>45</v>
      </c>
      <c r="M127" s="20" t="s">
        <v>46</v>
      </c>
      <c r="N127" s="63"/>
      <c r="O127" s="63"/>
      <c r="P127" s="63"/>
      <c r="Q127" s="63"/>
      <c r="R127" s="63" t="s">
        <v>66</v>
      </c>
      <c r="S127" s="46"/>
      <c r="T127" s="28" t="s">
        <v>48</v>
      </c>
      <c r="U127" s="63" t="s">
        <v>49</v>
      </c>
      <c r="V127" s="20" t="s">
        <v>50</v>
      </c>
      <c r="W127" s="25" t="s">
        <v>42</v>
      </c>
      <c r="X127" s="63"/>
      <c r="Y127" s="63"/>
      <c r="Z127" s="63"/>
      <c r="AA127" s="63"/>
      <c r="AB127" s="63"/>
      <c r="AC127" s="63"/>
      <c r="AD127" s="20"/>
    </row>
    <row r="128" ht="36" customHeight="1" spans="1:30">
      <c r="A128" s="45">
        <v>26</v>
      </c>
      <c r="B128" s="45">
        <f>COUNT($B$1:B127)+1</f>
        <v>122</v>
      </c>
      <c r="C128" s="22" t="s">
        <v>86</v>
      </c>
      <c r="D128" s="46" t="s">
        <v>235</v>
      </c>
      <c r="E128" s="46" t="s">
        <v>258</v>
      </c>
      <c r="F128" s="46" t="s">
        <v>259</v>
      </c>
      <c r="G128" s="63" t="s">
        <v>41</v>
      </c>
      <c r="H128" s="45">
        <v>572</v>
      </c>
      <c r="I128" s="63" t="s">
        <v>42</v>
      </c>
      <c r="J128" s="46" t="s">
        <v>43</v>
      </c>
      <c r="K128" s="20" t="s">
        <v>44</v>
      </c>
      <c r="L128" s="63" t="s">
        <v>45</v>
      </c>
      <c r="M128" s="20" t="s">
        <v>46</v>
      </c>
      <c r="N128" s="63"/>
      <c r="O128" s="63"/>
      <c r="P128" s="63"/>
      <c r="Q128" s="63"/>
      <c r="R128" s="63" t="s">
        <v>47</v>
      </c>
      <c r="S128" s="46"/>
      <c r="T128" s="28" t="s">
        <v>48</v>
      </c>
      <c r="U128" s="63" t="s">
        <v>49</v>
      </c>
      <c r="V128" s="20" t="s">
        <v>50</v>
      </c>
      <c r="W128" s="25" t="s">
        <v>42</v>
      </c>
      <c r="X128" s="63"/>
      <c r="Y128" s="63"/>
      <c r="Z128" s="63"/>
      <c r="AA128" s="63"/>
      <c r="AB128" s="63"/>
      <c r="AC128" s="63"/>
      <c r="AD128" s="20"/>
    </row>
    <row r="129" ht="36" customHeight="1" spans="1:30">
      <c r="A129" s="45"/>
      <c r="B129" s="45">
        <f>COUNT($B$1:B128)+1</f>
        <v>123</v>
      </c>
      <c r="C129" s="22" t="s">
        <v>86</v>
      </c>
      <c r="D129" s="46" t="s">
        <v>235</v>
      </c>
      <c r="E129" s="46" t="s">
        <v>251</v>
      </c>
      <c r="F129" s="46" t="s">
        <v>260</v>
      </c>
      <c r="G129" s="63" t="s">
        <v>41</v>
      </c>
      <c r="H129" s="45">
        <v>650</v>
      </c>
      <c r="I129" s="63" t="s">
        <v>42</v>
      </c>
      <c r="J129" s="46" t="s">
        <v>43</v>
      </c>
      <c r="K129" s="20" t="s">
        <v>44</v>
      </c>
      <c r="L129" s="63" t="s">
        <v>45</v>
      </c>
      <c r="M129" s="20" t="s">
        <v>46</v>
      </c>
      <c r="N129" s="63"/>
      <c r="O129" s="63"/>
      <c r="P129" s="63"/>
      <c r="Q129" s="63"/>
      <c r="R129" s="63" t="s">
        <v>47</v>
      </c>
      <c r="S129" s="46"/>
      <c r="T129" s="28" t="s">
        <v>48</v>
      </c>
      <c r="U129" s="63" t="s">
        <v>49</v>
      </c>
      <c r="V129" s="20" t="s">
        <v>50</v>
      </c>
      <c r="W129" s="25" t="s">
        <v>42</v>
      </c>
      <c r="X129" s="63"/>
      <c r="Y129" s="63"/>
      <c r="Z129" s="63"/>
      <c r="AA129" s="63"/>
      <c r="AB129" s="63"/>
      <c r="AC129" s="63"/>
      <c r="AD129" s="20"/>
    </row>
    <row r="130" ht="36" customHeight="1" spans="1:30">
      <c r="A130" s="45">
        <v>28</v>
      </c>
      <c r="B130" s="45">
        <f>COUNT($B$1:B129)+1</f>
        <v>124</v>
      </c>
      <c r="C130" s="22" t="s">
        <v>86</v>
      </c>
      <c r="D130" s="46" t="s">
        <v>235</v>
      </c>
      <c r="E130" s="46" t="s">
        <v>261</v>
      </c>
      <c r="F130" s="46" t="s">
        <v>262</v>
      </c>
      <c r="G130" s="63" t="s">
        <v>41</v>
      </c>
      <c r="H130" s="45">
        <v>585</v>
      </c>
      <c r="I130" s="63" t="s">
        <v>42</v>
      </c>
      <c r="J130" s="46" t="s">
        <v>263</v>
      </c>
      <c r="K130" s="20" t="s">
        <v>44</v>
      </c>
      <c r="L130" s="63" t="s">
        <v>45</v>
      </c>
      <c r="M130" s="20" t="s">
        <v>46</v>
      </c>
      <c r="N130" s="63"/>
      <c r="O130" s="63"/>
      <c r="P130" s="63"/>
      <c r="Q130" s="63"/>
      <c r="R130" s="63" t="s">
        <v>47</v>
      </c>
      <c r="S130" s="46"/>
      <c r="T130" s="28" t="s">
        <v>48</v>
      </c>
      <c r="U130" s="63" t="s">
        <v>49</v>
      </c>
      <c r="V130" s="20" t="s">
        <v>50</v>
      </c>
      <c r="W130" s="25" t="s">
        <v>42</v>
      </c>
      <c r="X130" s="63"/>
      <c r="Y130" s="63"/>
      <c r="Z130" s="63"/>
      <c r="AA130" s="63"/>
      <c r="AB130" s="63"/>
      <c r="AC130" s="63"/>
      <c r="AD130" s="20"/>
    </row>
    <row r="131" ht="36" customHeight="1" spans="1:30">
      <c r="A131" s="45">
        <v>29</v>
      </c>
      <c r="B131" s="45">
        <f>COUNT($B$1:B130)+1</f>
        <v>125</v>
      </c>
      <c r="C131" s="22" t="s">
        <v>86</v>
      </c>
      <c r="D131" s="46" t="s">
        <v>235</v>
      </c>
      <c r="E131" s="46" t="s">
        <v>264</v>
      </c>
      <c r="F131" s="46" t="s">
        <v>237</v>
      </c>
      <c r="G131" s="28" t="s">
        <v>41</v>
      </c>
      <c r="H131" s="45">
        <v>338</v>
      </c>
      <c r="I131" s="28" t="s">
        <v>42</v>
      </c>
      <c r="J131" s="46" t="s">
        <v>43</v>
      </c>
      <c r="K131" s="20" t="s">
        <v>65</v>
      </c>
      <c r="L131" s="28" t="s">
        <v>45</v>
      </c>
      <c r="M131" s="20" t="s">
        <v>46</v>
      </c>
      <c r="N131" s="63"/>
      <c r="O131" s="63"/>
      <c r="P131" s="63"/>
      <c r="Q131" s="63"/>
      <c r="R131" s="28" t="s">
        <v>66</v>
      </c>
      <c r="S131" s="46"/>
      <c r="T131" s="28" t="s">
        <v>48</v>
      </c>
      <c r="U131" s="63" t="s">
        <v>49</v>
      </c>
      <c r="V131" s="20" t="s">
        <v>50</v>
      </c>
      <c r="W131" s="25" t="s">
        <v>42</v>
      </c>
      <c r="X131" s="63"/>
      <c r="Y131" s="63"/>
      <c r="Z131" s="63"/>
      <c r="AA131" s="63"/>
      <c r="AB131" s="63"/>
      <c r="AC131" s="63"/>
      <c r="AD131" s="20"/>
    </row>
    <row r="132" ht="36" customHeight="1" spans="1:30">
      <c r="A132" s="37">
        <v>46</v>
      </c>
      <c r="B132" s="37">
        <f>COUNT($B$1:B131)+1</f>
        <v>126</v>
      </c>
      <c r="C132" s="37" t="s">
        <v>86</v>
      </c>
      <c r="D132" s="38" t="s">
        <v>235</v>
      </c>
      <c r="E132" s="38" t="s">
        <v>137</v>
      </c>
      <c r="F132" s="38" t="s">
        <v>265</v>
      </c>
      <c r="G132" s="38" t="s">
        <v>69</v>
      </c>
      <c r="H132" s="38">
        <v>260</v>
      </c>
      <c r="I132" s="37">
        <v>1</v>
      </c>
      <c r="J132" s="38" t="s">
        <v>43</v>
      </c>
      <c r="K132" s="37" t="s">
        <v>198</v>
      </c>
      <c r="L132" s="37" t="s">
        <v>126</v>
      </c>
      <c r="M132" s="20" t="s">
        <v>46</v>
      </c>
      <c r="N132" s="37"/>
      <c r="O132" s="37"/>
      <c r="P132" s="37"/>
      <c r="Q132" s="37"/>
      <c r="R132" s="60">
        <v>43800</v>
      </c>
      <c r="S132" s="38" t="s">
        <v>84</v>
      </c>
      <c r="T132" s="28" t="s">
        <v>102</v>
      </c>
      <c r="U132" s="37" t="s">
        <v>49</v>
      </c>
      <c r="V132" s="37" t="s">
        <v>50</v>
      </c>
      <c r="W132" s="25" t="s">
        <v>42</v>
      </c>
      <c r="X132" s="37"/>
      <c r="Y132" s="37"/>
      <c r="Z132" s="37"/>
      <c r="AA132" s="37"/>
      <c r="AB132" s="37"/>
      <c r="AC132" s="37"/>
      <c r="AD132" s="37"/>
    </row>
    <row r="133" ht="36" customHeight="1" spans="1:30">
      <c r="A133" s="37"/>
      <c r="B133" s="37">
        <f>COUNT($B$1:B132)+1</f>
        <v>127</v>
      </c>
      <c r="C133" s="37" t="s">
        <v>86</v>
      </c>
      <c r="D133" s="38" t="s">
        <v>235</v>
      </c>
      <c r="E133" s="38" t="s">
        <v>137</v>
      </c>
      <c r="F133" s="38" t="s">
        <v>265</v>
      </c>
      <c r="G133" s="38" t="s">
        <v>41</v>
      </c>
      <c r="H133" s="38">
        <v>500</v>
      </c>
      <c r="I133" s="37">
        <v>1</v>
      </c>
      <c r="J133" s="38" t="s">
        <v>43</v>
      </c>
      <c r="K133" s="37" t="s">
        <v>266</v>
      </c>
      <c r="L133" s="37" t="s">
        <v>126</v>
      </c>
      <c r="M133" s="20" t="s">
        <v>46</v>
      </c>
      <c r="N133" s="37"/>
      <c r="O133" s="37"/>
      <c r="P133" s="37"/>
      <c r="Q133" s="37"/>
      <c r="R133" s="60" t="s">
        <v>244</v>
      </c>
      <c r="S133" s="38" t="s">
        <v>84</v>
      </c>
      <c r="T133" s="28" t="s">
        <v>102</v>
      </c>
      <c r="U133" s="37" t="s">
        <v>49</v>
      </c>
      <c r="V133" s="37" t="s">
        <v>50</v>
      </c>
      <c r="W133" s="25" t="s">
        <v>42</v>
      </c>
      <c r="X133" s="37"/>
      <c r="Y133" s="37"/>
      <c r="Z133" s="37"/>
      <c r="AA133" s="37"/>
      <c r="AB133" s="37"/>
      <c r="AC133" s="37"/>
      <c r="AD133" s="37"/>
    </row>
    <row r="134" ht="36" customHeight="1" spans="1:30">
      <c r="A134" s="29">
        <v>40</v>
      </c>
      <c r="B134" s="29">
        <f>COUNT($B$1:B133)+1</f>
        <v>128</v>
      </c>
      <c r="C134" s="18" t="s">
        <v>267</v>
      </c>
      <c r="D134" s="18" t="s">
        <v>268</v>
      </c>
      <c r="E134" s="18" t="s">
        <v>269</v>
      </c>
      <c r="F134" s="18" t="s">
        <v>270</v>
      </c>
      <c r="G134" s="28" t="s">
        <v>69</v>
      </c>
      <c r="H134" s="29">
        <v>312</v>
      </c>
      <c r="I134" s="28" t="s">
        <v>42</v>
      </c>
      <c r="J134" s="18" t="s">
        <v>43</v>
      </c>
      <c r="K134" s="28" t="s">
        <v>80</v>
      </c>
      <c r="L134" s="28" t="s">
        <v>98</v>
      </c>
      <c r="M134" s="20" t="s">
        <v>46</v>
      </c>
      <c r="N134" s="28"/>
      <c r="O134" s="28"/>
      <c r="P134" s="28"/>
      <c r="Q134" s="28"/>
      <c r="R134" s="28"/>
      <c r="S134" s="18"/>
      <c r="T134" s="28" t="s">
        <v>48</v>
      </c>
      <c r="U134" s="28" t="s">
        <v>49</v>
      </c>
      <c r="V134" s="20" t="s">
        <v>50</v>
      </c>
      <c r="W134" s="25" t="s">
        <v>42</v>
      </c>
      <c r="X134" s="28"/>
      <c r="Y134" s="28"/>
      <c r="Z134" s="28"/>
      <c r="AA134" s="28"/>
      <c r="AB134" s="28"/>
      <c r="AC134" s="28"/>
      <c r="AD134" s="20"/>
    </row>
    <row r="135" ht="36" customHeight="1" spans="1:30">
      <c r="A135" s="29"/>
      <c r="B135" s="29">
        <f>COUNT($B$1:B134)+1</f>
        <v>129</v>
      </c>
      <c r="C135" s="18" t="s">
        <v>267</v>
      </c>
      <c r="D135" s="18" t="s">
        <v>268</v>
      </c>
      <c r="E135" s="18" t="s">
        <v>269</v>
      </c>
      <c r="F135" s="18" t="s">
        <v>270</v>
      </c>
      <c r="G135" s="28" t="s">
        <v>41</v>
      </c>
      <c r="H135" s="45">
        <v>650</v>
      </c>
      <c r="I135" s="28" t="s">
        <v>42</v>
      </c>
      <c r="J135" s="18" t="s">
        <v>43</v>
      </c>
      <c r="K135" s="20" t="s">
        <v>44</v>
      </c>
      <c r="L135" s="28" t="s">
        <v>45</v>
      </c>
      <c r="M135" s="20" t="s">
        <v>46</v>
      </c>
      <c r="N135" s="28"/>
      <c r="O135" s="28"/>
      <c r="P135" s="28"/>
      <c r="Q135" s="28"/>
      <c r="R135" s="28" t="s">
        <v>47</v>
      </c>
      <c r="S135" s="18"/>
      <c r="T135" s="28" t="s">
        <v>48</v>
      </c>
      <c r="U135" s="28" t="s">
        <v>49</v>
      </c>
      <c r="V135" s="20" t="s">
        <v>50</v>
      </c>
      <c r="W135" s="25" t="s">
        <v>42</v>
      </c>
      <c r="X135" s="28"/>
      <c r="Y135" s="28"/>
      <c r="Z135" s="28"/>
      <c r="AA135" s="28"/>
      <c r="AB135" s="28"/>
      <c r="AC135" s="28"/>
      <c r="AD135" s="20"/>
    </row>
    <row r="136" ht="36" customHeight="1" spans="1:30">
      <c r="A136" s="37">
        <v>85</v>
      </c>
      <c r="B136" s="37">
        <f>COUNT($B$1:B135)+1</f>
        <v>130</v>
      </c>
      <c r="C136" s="37" t="s">
        <v>267</v>
      </c>
      <c r="D136" s="38" t="s">
        <v>271</v>
      </c>
      <c r="E136" s="38" t="s">
        <v>59</v>
      </c>
      <c r="F136" s="70" t="s">
        <v>272</v>
      </c>
      <c r="G136" s="38" t="s">
        <v>41</v>
      </c>
      <c r="H136" s="38">
        <v>414</v>
      </c>
      <c r="I136" s="37">
        <v>1</v>
      </c>
      <c r="J136" s="70" t="s">
        <v>43</v>
      </c>
      <c r="K136" s="37" t="s">
        <v>266</v>
      </c>
      <c r="L136" s="37" t="s">
        <v>126</v>
      </c>
      <c r="M136" s="20" t="s">
        <v>46</v>
      </c>
      <c r="N136" s="37"/>
      <c r="O136" s="37"/>
      <c r="P136" s="37"/>
      <c r="Q136" s="37"/>
      <c r="R136" s="37" t="s">
        <v>273</v>
      </c>
      <c r="S136" s="70"/>
      <c r="T136" s="28" t="s">
        <v>102</v>
      </c>
      <c r="U136" s="37" t="s">
        <v>49</v>
      </c>
      <c r="V136" s="37" t="s">
        <v>50</v>
      </c>
      <c r="W136" s="25" t="s">
        <v>42</v>
      </c>
      <c r="X136" s="37"/>
      <c r="Y136" s="37"/>
      <c r="Z136" s="37"/>
      <c r="AA136" s="37"/>
      <c r="AB136" s="37"/>
      <c r="AC136" s="37"/>
      <c r="AD136" s="37"/>
    </row>
    <row r="137" ht="36" customHeight="1" spans="1:30">
      <c r="A137" s="37">
        <v>86</v>
      </c>
      <c r="B137" s="37">
        <f>COUNT($B$1:B136)+1</f>
        <v>131</v>
      </c>
      <c r="C137" s="37" t="s">
        <v>267</v>
      </c>
      <c r="D137" s="38" t="s">
        <v>274</v>
      </c>
      <c r="E137" s="38" t="s">
        <v>59</v>
      </c>
      <c r="F137" s="18" t="s">
        <v>275</v>
      </c>
      <c r="G137" s="38" t="s">
        <v>41</v>
      </c>
      <c r="H137" s="38">
        <v>500</v>
      </c>
      <c r="I137" s="37">
        <v>1</v>
      </c>
      <c r="J137" s="18" t="s">
        <v>43</v>
      </c>
      <c r="K137" s="37" t="s">
        <v>198</v>
      </c>
      <c r="L137" s="37" t="s">
        <v>126</v>
      </c>
      <c r="M137" s="20" t="s">
        <v>46</v>
      </c>
      <c r="N137" s="37"/>
      <c r="O137" s="37"/>
      <c r="P137" s="37"/>
      <c r="Q137" s="37"/>
      <c r="R137" s="60">
        <v>43800</v>
      </c>
      <c r="S137" s="18"/>
      <c r="T137" s="28" t="s">
        <v>102</v>
      </c>
      <c r="U137" s="37" t="s">
        <v>49</v>
      </c>
      <c r="V137" s="37" t="s">
        <v>50</v>
      </c>
      <c r="W137" s="25" t="s">
        <v>42</v>
      </c>
      <c r="X137" s="37"/>
      <c r="Y137" s="37"/>
      <c r="Z137" s="37"/>
      <c r="AA137" s="37"/>
      <c r="AB137" s="37"/>
      <c r="AC137" s="37"/>
      <c r="AD137" s="37"/>
    </row>
    <row r="138" ht="36" customHeight="1" spans="1:30">
      <c r="A138" s="12">
        <v>86</v>
      </c>
      <c r="B138" s="12">
        <f>COUNT($B$1:B137)+1</f>
        <v>132</v>
      </c>
      <c r="C138" s="12" t="s">
        <v>276</v>
      </c>
      <c r="D138" s="12" t="s">
        <v>277</v>
      </c>
      <c r="E138" s="12" t="s">
        <v>278</v>
      </c>
      <c r="F138" s="24" t="s">
        <v>279</v>
      </c>
      <c r="G138" s="25" t="s">
        <v>41</v>
      </c>
      <c r="H138" s="26">
        <v>650</v>
      </c>
      <c r="I138" s="25" t="s">
        <v>42</v>
      </c>
      <c r="J138" s="24" t="s">
        <v>43</v>
      </c>
      <c r="K138" s="20" t="s">
        <v>65</v>
      </c>
      <c r="L138" s="25" t="s">
        <v>45</v>
      </c>
      <c r="M138" s="20" t="s">
        <v>46</v>
      </c>
      <c r="N138" s="25"/>
      <c r="O138" s="25"/>
      <c r="P138" s="25"/>
      <c r="Q138" s="25"/>
      <c r="R138" s="25" t="s">
        <v>47</v>
      </c>
      <c r="S138" s="24"/>
      <c r="T138" s="26">
        <v>2017</v>
      </c>
      <c r="U138" s="25" t="s">
        <v>49</v>
      </c>
      <c r="V138" s="25" t="s">
        <v>50</v>
      </c>
      <c r="W138" s="25" t="s">
        <v>42</v>
      </c>
      <c r="X138" s="25"/>
      <c r="Y138" s="25"/>
      <c r="Z138" s="25"/>
      <c r="AA138" s="25"/>
      <c r="AB138" s="25"/>
      <c r="AC138" s="25"/>
      <c r="AD138" s="25"/>
    </row>
    <row r="139" ht="36" customHeight="1" spans="1:30">
      <c r="A139" s="12">
        <v>87</v>
      </c>
      <c r="B139" s="12">
        <f>COUNT($B$1:B138)+1</f>
        <v>133</v>
      </c>
      <c r="C139" s="12" t="s">
        <v>276</v>
      </c>
      <c r="D139" s="12" t="s">
        <v>277</v>
      </c>
      <c r="E139" s="12" t="s">
        <v>280</v>
      </c>
      <c r="F139" s="24" t="s">
        <v>281</v>
      </c>
      <c r="G139" s="25" t="s">
        <v>41</v>
      </c>
      <c r="H139" s="26">
        <v>494</v>
      </c>
      <c r="I139" s="25" t="s">
        <v>42</v>
      </c>
      <c r="J139" s="24" t="s">
        <v>43</v>
      </c>
      <c r="K139" s="20" t="s">
        <v>65</v>
      </c>
      <c r="L139" s="25" t="s">
        <v>45</v>
      </c>
      <c r="M139" s="20" t="s">
        <v>46</v>
      </c>
      <c r="N139" s="25"/>
      <c r="O139" s="25"/>
      <c r="P139" s="25"/>
      <c r="Q139" s="25"/>
      <c r="R139" s="25" t="s">
        <v>66</v>
      </c>
      <c r="S139" s="24"/>
      <c r="T139" s="26">
        <v>2017</v>
      </c>
      <c r="U139" s="25" t="s">
        <v>49</v>
      </c>
      <c r="V139" s="25" t="s">
        <v>50</v>
      </c>
      <c r="W139" s="25" t="s">
        <v>42</v>
      </c>
      <c r="X139" s="25"/>
      <c r="Y139" s="25"/>
      <c r="Z139" s="25"/>
      <c r="AA139" s="25"/>
      <c r="AB139" s="25"/>
      <c r="AC139" s="25"/>
      <c r="AD139" s="25"/>
    </row>
    <row r="140" ht="36" customHeight="1" spans="1:30">
      <c r="A140" s="12">
        <v>88</v>
      </c>
      <c r="B140" s="12">
        <f>COUNT($B$1:B139)+1</f>
        <v>134</v>
      </c>
      <c r="C140" s="12" t="s">
        <v>276</v>
      </c>
      <c r="D140" s="12" t="s">
        <v>277</v>
      </c>
      <c r="E140" s="12" t="s">
        <v>280</v>
      </c>
      <c r="F140" s="24" t="s">
        <v>282</v>
      </c>
      <c r="G140" s="25" t="s">
        <v>41</v>
      </c>
      <c r="H140" s="26">
        <v>585</v>
      </c>
      <c r="I140" s="25" t="s">
        <v>42</v>
      </c>
      <c r="J140" s="24" t="s">
        <v>43</v>
      </c>
      <c r="K140" s="25" t="s">
        <v>80</v>
      </c>
      <c r="L140" s="25" t="s">
        <v>57</v>
      </c>
      <c r="M140" s="20" t="s">
        <v>46</v>
      </c>
      <c r="N140" s="25"/>
      <c r="O140" s="25"/>
      <c r="P140" s="25"/>
      <c r="Q140" s="25"/>
      <c r="R140" s="25" t="s">
        <v>58</v>
      </c>
      <c r="S140" s="24"/>
      <c r="T140" s="26">
        <v>2017</v>
      </c>
      <c r="U140" s="25" t="s">
        <v>49</v>
      </c>
      <c r="V140" s="25" t="s">
        <v>50</v>
      </c>
      <c r="W140" s="25" t="s">
        <v>42</v>
      </c>
      <c r="X140" s="25"/>
      <c r="Y140" s="25"/>
      <c r="Z140" s="25"/>
      <c r="AA140" s="25"/>
      <c r="AB140" s="25"/>
      <c r="AC140" s="25"/>
      <c r="AD140" s="25"/>
    </row>
    <row r="141" ht="36" customHeight="1" spans="1:30">
      <c r="A141" s="12">
        <v>89</v>
      </c>
      <c r="B141" s="12">
        <f>COUNT($B$1:B140)+1</f>
        <v>135</v>
      </c>
      <c r="C141" s="12" t="s">
        <v>276</v>
      </c>
      <c r="D141" s="12" t="s">
        <v>277</v>
      </c>
      <c r="E141" s="40" t="s">
        <v>172</v>
      </c>
      <c r="F141" s="24" t="s">
        <v>283</v>
      </c>
      <c r="G141" s="25" t="s">
        <v>41</v>
      </c>
      <c r="H141" s="26">
        <v>650</v>
      </c>
      <c r="I141" s="25" t="s">
        <v>42</v>
      </c>
      <c r="J141" s="24" t="s">
        <v>43</v>
      </c>
      <c r="K141" s="25" t="s">
        <v>284</v>
      </c>
      <c r="L141" s="25" t="s">
        <v>74</v>
      </c>
      <c r="M141" s="20" t="s">
        <v>46</v>
      </c>
      <c r="N141" s="25"/>
      <c r="O141" s="25"/>
      <c r="P141" s="25"/>
      <c r="Q141" s="25"/>
      <c r="R141" s="25" t="s">
        <v>72</v>
      </c>
      <c r="S141" s="24"/>
      <c r="T141" s="26">
        <v>2017</v>
      </c>
      <c r="U141" s="25" t="s">
        <v>49</v>
      </c>
      <c r="V141" s="25" t="s">
        <v>50</v>
      </c>
      <c r="W141" s="25" t="s">
        <v>42</v>
      </c>
      <c r="X141" s="25"/>
      <c r="Y141" s="25"/>
      <c r="Z141" s="25"/>
      <c r="AA141" s="25"/>
      <c r="AB141" s="25"/>
      <c r="AC141" s="25"/>
      <c r="AD141" s="25"/>
    </row>
    <row r="142" ht="36" customHeight="1" spans="1:30">
      <c r="A142" s="29">
        <v>51</v>
      </c>
      <c r="B142" s="29">
        <f>COUNT($B$1:B141)+1</f>
        <v>136</v>
      </c>
      <c r="C142" s="18" t="s">
        <v>276</v>
      </c>
      <c r="D142" s="18" t="s">
        <v>277</v>
      </c>
      <c r="E142" s="18" t="s">
        <v>285</v>
      </c>
      <c r="F142" s="18" t="s">
        <v>283</v>
      </c>
      <c r="G142" s="28" t="s">
        <v>69</v>
      </c>
      <c r="H142" s="29">
        <v>312</v>
      </c>
      <c r="I142" s="28" t="s">
        <v>42</v>
      </c>
      <c r="J142" s="18" t="s">
        <v>43</v>
      </c>
      <c r="K142" s="28" t="s">
        <v>286</v>
      </c>
      <c r="L142" s="28" t="s">
        <v>167</v>
      </c>
      <c r="M142" s="20" t="s">
        <v>46</v>
      </c>
      <c r="N142" s="28"/>
      <c r="O142" s="28"/>
      <c r="P142" s="28"/>
      <c r="Q142" s="28"/>
      <c r="R142" s="28"/>
      <c r="S142" s="18"/>
      <c r="T142" s="28" t="s">
        <v>48</v>
      </c>
      <c r="U142" s="28" t="s">
        <v>49</v>
      </c>
      <c r="V142" s="20" t="s">
        <v>50</v>
      </c>
      <c r="W142" s="25" t="s">
        <v>42</v>
      </c>
      <c r="X142" s="28"/>
      <c r="Y142" s="28"/>
      <c r="Z142" s="28"/>
      <c r="AA142" s="28"/>
      <c r="AB142" s="28"/>
      <c r="AC142" s="28"/>
      <c r="AD142" s="20"/>
    </row>
    <row r="143" ht="36" customHeight="1" spans="1:30">
      <c r="A143" s="29">
        <v>52</v>
      </c>
      <c r="B143" s="29">
        <f>COUNT($B$1:B142)+1</f>
        <v>137</v>
      </c>
      <c r="C143" s="18" t="s">
        <v>276</v>
      </c>
      <c r="D143" s="18" t="s">
        <v>277</v>
      </c>
      <c r="E143" s="18" t="s">
        <v>287</v>
      </c>
      <c r="F143" s="18" t="s">
        <v>288</v>
      </c>
      <c r="G143" s="28" t="s">
        <v>41</v>
      </c>
      <c r="H143" s="29">
        <v>650</v>
      </c>
      <c r="I143" s="28" t="s">
        <v>42</v>
      </c>
      <c r="J143" s="18" t="s">
        <v>43</v>
      </c>
      <c r="K143" s="20" t="s">
        <v>65</v>
      </c>
      <c r="L143" s="28" t="s">
        <v>45</v>
      </c>
      <c r="M143" s="20" t="s">
        <v>46</v>
      </c>
      <c r="N143" s="28"/>
      <c r="O143" s="28"/>
      <c r="P143" s="28"/>
      <c r="Q143" s="28"/>
      <c r="R143" s="28" t="s">
        <v>66</v>
      </c>
      <c r="S143" s="18"/>
      <c r="T143" s="28" t="s">
        <v>48</v>
      </c>
      <c r="U143" s="28" t="s">
        <v>49</v>
      </c>
      <c r="V143" s="20" t="s">
        <v>50</v>
      </c>
      <c r="W143" s="25" t="s">
        <v>42</v>
      </c>
      <c r="X143" s="28"/>
      <c r="Y143" s="28"/>
      <c r="Z143" s="28"/>
      <c r="AA143" s="28"/>
      <c r="AB143" s="28"/>
      <c r="AC143" s="28"/>
      <c r="AD143" s="20"/>
    </row>
    <row r="144" ht="36" customHeight="1" spans="1:30">
      <c r="A144" s="29">
        <v>53</v>
      </c>
      <c r="B144" s="29">
        <f>COUNT($B$1:B143)+1</f>
        <v>138</v>
      </c>
      <c r="C144" s="18" t="s">
        <v>276</v>
      </c>
      <c r="D144" s="18" t="s">
        <v>277</v>
      </c>
      <c r="E144" s="18" t="s">
        <v>289</v>
      </c>
      <c r="F144" s="18" t="s">
        <v>290</v>
      </c>
      <c r="G144" s="28" t="s">
        <v>41</v>
      </c>
      <c r="H144" s="29">
        <v>650</v>
      </c>
      <c r="I144" s="28" t="s">
        <v>42</v>
      </c>
      <c r="J144" s="18" t="s">
        <v>43</v>
      </c>
      <c r="K144" s="20" t="s">
        <v>65</v>
      </c>
      <c r="L144" s="28" t="s">
        <v>45</v>
      </c>
      <c r="M144" s="20" t="s">
        <v>46</v>
      </c>
      <c r="N144" s="28"/>
      <c r="O144" s="28"/>
      <c r="P144" s="28"/>
      <c r="Q144" s="28"/>
      <c r="R144" s="28" t="s">
        <v>66</v>
      </c>
      <c r="S144" s="18"/>
      <c r="T144" s="28" t="s">
        <v>48</v>
      </c>
      <c r="U144" s="28" t="s">
        <v>49</v>
      </c>
      <c r="V144" s="20" t="s">
        <v>50</v>
      </c>
      <c r="W144" s="25" t="s">
        <v>42</v>
      </c>
      <c r="X144" s="28"/>
      <c r="Y144" s="28"/>
      <c r="Z144" s="28"/>
      <c r="AA144" s="28"/>
      <c r="AB144" s="28"/>
      <c r="AC144" s="28"/>
      <c r="AD144" s="20"/>
    </row>
    <row r="145" ht="36" customHeight="1" spans="1:30">
      <c r="A145" s="37">
        <v>52</v>
      </c>
      <c r="B145" s="37">
        <f>COUNT($B$1:B144)+1</f>
        <v>139</v>
      </c>
      <c r="C145" s="37" t="s">
        <v>276</v>
      </c>
      <c r="D145" s="38" t="s">
        <v>277</v>
      </c>
      <c r="E145" s="38" t="s">
        <v>289</v>
      </c>
      <c r="F145" s="18" t="s">
        <v>291</v>
      </c>
      <c r="G145" s="38" t="s">
        <v>41</v>
      </c>
      <c r="H145" s="38">
        <v>450</v>
      </c>
      <c r="I145" s="37">
        <v>1</v>
      </c>
      <c r="J145" s="18" t="s">
        <v>43</v>
      </c>
      <c r="K145" s="37" t="s">
        <v>292</v>
      </c>
      <c r="L145" s="37" t="s">
        <v>101</v>
      </c>
      <c r="M145" s="20" t="s">
        <v>46</v>
      </c>
      <c r="N145" s="37"/>
      <c r="O145" s="37"/>
      <c r="P145" s="37"/>
      <c r="Q145" s="37"/>
      <c r="R145" s="60">
        <v>43983</v>
      </c>
      <c r="S145" s="18"/>
      <c r="T145" s="28" t="s">
        <v>102</v>
      </c>
      <c r="U145" s="37" t="s">
        <v>49</v>
      </c>
      <c r="V145" s="37" t="s">
        <v>50</v>
      </c>
      <c r="W145" s="25" t="s">
        <v>42</v>
      </c>
      <c r="X145" s="37"/>
      <c r="Y145" s="37"/>
      <c r="Z145" s="37"/>
      <c r="AA145" s="37"/>
      <c r="AB145" s="37"/>
      <c r="AC145" s="37"/>
      <c r="AD145" s="37"/>
    </row>
    <row r="146" ht="36" customHeight="1" spans="1:30">
      <c r="A146" s="37">
        <v>53</v>
      </c>
      <c r="B146" s="37">
        <f>COUNT($B$1:B145)+1</f>
        <v>140</v>
      </c>
      <c r="C146" s="37" t="s">
        <v>276</v>
      </c>
      <c r="D146" s="38" t="s">
        <v>277</v>
      </c>
      <c r="E146" s="38" t="s">
        <v>280</v>
      </c>
      <c r="F146" s="18" t="s">
        <v>293</v>
      </c>
      <c r="G146" s="38" t="s">
        <v>41</v>
      </c>
      <c r="H146" s="38">
        <v>500</v>
      </c>
      <c r="I146" s="37">
        <v>1</v>
      </c>
      <c r="J146" s="18" t="s">
        <v>43</v>
      </c>
      <c r="K146" s="37" t="s">
        <v>294</v>
      </c>
      <c r="L146" s="37" t="s">
        <v>126</v>
      </c>
      <c r="M146" s="20" t="s">
        <v>46</v>
      </c>
      <c r="N146" s="37"/>
      <c r="O146" s="37"/>
      <c r="P146" s="37"/>
      <c r="Q146" s="37"/>
      <c r="R146" s="60" t="s">
        <v>244</v>
      </c>
      <c r="S146" s="18"/>
      <c r="T146" s="28" t="s">
        <v>102</v>
      </c>
      <c r="U146" s="37" t="s">
        <v>49</v>
      </c>
      <c r="V146" s="37" t="s">
        <v>50</v>
      </c>
      <c r="W146" s="25" t="s">
        <v>42</v>
      </c>
      <c r="X146" s="37"/>
      <c r="Y146" s="37"/>
      <c r="Z146" s="37"/>
      <c r="AA146" s="37"/>
      <c r="AB146" s="37"/>
      <c r="AC146" s="37"/>
      <c r="AD146" s="37"/>
    </row>
    <row r="147" ht="36" customHeight="1" spans="1:30">
      <c r="A147" s="12">
        <v>52</v>
      </c>
      <c r="B147" s="12">
        <f>COUNT($B$1:B146)+1</f>
        <v>141</v>
      </c>
      <c r="C147" s="12" t="s">
        <v>276</v>
      </c>
      <c r="D147" s="12" t="s">
        <v>295</v>
      </c>
      <c r="E147" s="42" t="s">
        <v>296</v>
      </c>
      <c r="F147" s="33" t="s">
        <v>297</v>
      </c>
      <c r="G147" s="25" t="s">
        <v>41</v>
      </c>
      <c r="H147" s="26">
        <v>572</v>
      </c>
      <c r="I147" s="25" t="s">
        <v>42</v>
      </c>
      <c r="J147" s="33" t="s">
        <v>43</v>
      </c>
      <c r="K147" s="25" t="s">
        <v>298</v>
      </c>
      <c r="L147" s="25" t="s">
        <v>71</v>
      </c>
      <c r="M147" s="20" t="s">
        <v>46</v>
      </c>
      <c r="N147" s="25"/>
      <c r="O147" s="25"/>
      <c r="P147" s="25"/>
      <c r="Q147" s="25"/>
      <c r="R147" s="25" t="s">
        <v>72</v>
      </c>
      <c r="S147" s="33" t="s">
        <v>84</v>
      </c>
      <c r="T147" s="26">
        <v>2017</v>
      </c>
      <c r="U147" s="25" t="s">
        <v>49</v>
      </c>
      <c r="V147" s="25" t="s">
        <v>50</v>
      </c>
      <c r="W147" s="25" t="s">
        <v>42</v>
      </c>
      <c r="X147" s="25"/>
      <c r="Y147" s="25"/>
      <c r="Z147" s="25"/>
      <c r="AA147" s="25"/>
      <c r="AB147" s="25"/>
      <c r="AC147" s="25"/>
      <c r="AD147" s="25"/>
    </row>
    <row r="148" ht="36" customHeight="1" spans="1:30">
      <c r="A148" s="12">
        <v>53</v>
      </c>
      <c r="B148" s="12">
        <f>COUNT($B$1:B147)+1</f>
        <v>142</v>
      </c>
      <c r="C148" s="12" t="s">
        <v>276</v>
      </c>
      <c r="D148" s="12" t="s">
        <v>295</v>
      </c>
      <c r="E148" s="42" t="s">
        <v>296</v>
      </c>
      <c r="F148" s="33" t="s">
        <v>299</v>
      </c>
      <c r="G148" s="25" t="s">
        <v>144</v>
      </c>
      <c r="H148" s="26">
        <v>236.6</v>
      </c>
      <c r="I148" s="25" t="s">
        <v>42</v>
      </c>
      <c r="J148" s="33" t="s">
        <v>43</v>
      </c>
      <c r="K148" s="25" t="s">
        <v>300</v>
      </c>
      <c r="L148" s="25" t="s">
        <v>74</v>
      </c>
      <c r="M148" s="20" t="s">
        <v>46</v>
      </c>
      <c r="N148" s="25"/>
      <c r="O148" s="25"/>
      <c r="P148" s="25"/>
      <c r="Q148" s="25"/>
      <c r="R148" s="25" t="s">
        <v>72</v>
      </c>
      <c r="S148" s="33" t="s">
        <v>84</v>
      </c>
      <c r="T148" s="26">
        <v>2017</v>
      </c>
      <c r="U148" s="25" t="s">
        <v>49</v>
      </c>
      <c r="V148" s="25" t="s">
        <v>50</v>
      </c>
      <c r="W148" s="25" t="s">
        <v>42</v>
      </c>
      <c r="X148" s="25"/>
      <c r="Y148" s="25"/>
      <c r="Z148" s="25"/>
      <c r="AA148" s="25"/>
      <c r="AB148" s="25"/>
      <c r="AC148" s="25"/>
      <c r="AD148" s="25"/>
    </row>
    <row r="149" ht="36" customHeight="1" spans="1:30">
      <c r="A149" s="12"/>
      <c r="B149" s="12">
        <f>COUNT($B$1:B148)+1</f>
        <v>143</v>
      </c>
      <c r="C149" s="12" t="s">
        <v>276</v>
      </c>
      <c r="D149" s="12" t="s">
        <v>295</v>
      </c>
      <c r="E149" s="42" t="s">
        <v>296</v>
      </c>
      <c r="F149" s="33" t="s">
        <v>299</v>
      </c>
      <c r="G149" s="25" t="s">
        <v>41</v>
      </c>
      <c r="H149" s="26">
        <v>91</v>
      </c>
      <c r="I149" s="25" t="s">
        <v>42</v>
      </c>
      <c r="J149" s="33" t="s">
        <v>43</v>
      </c>
      <c r="K149" s="25" t="s">
        <v>300</v>
      </c>
      <c r="L149" s="25" t="s">
        <v>74</v>
      </c>
      <c r="M149" s="20" t="s">
        <v>46</v>
      </c>
      <c r="N149" s="25"/>
      <c r="O149" s="25"/>
      <c r="P149" s="25"/>
      <c r="Q149" s="25" t="s">
        <v>301</v>
      </c>
      <c r="R149" s="25" t="s">
        <v>72</v>
      </c>
      <c r="S149" s="33" t="s">
        <v>84</v>
      </c>
      <c r="T149" s="26">
        <v>2017</v>
      </c>
      <c r="U149" s="25" t="s">
        <v>49</v>
      </c>
      <c r="V149" s="25" t="s">
        <v>50</v>
      </c>
      <c r="W149" s="25" t="s">
        <v>42</v>
      </c>
      <c r="X149" s="25"/>
      <c r="Y149" s="25"/>
      <c r="Z149" s="25"/>
      <c r="AA149" s="25"/>
      <c r="AB149" s="25"/>
      <c r="AC149" s="25"/>
      <c r="AD149" s="25"/>
    </row>
    <row r="150" ht="36" customHeight="1" spans="1:30">
      <c r="A150" s="12"/>
      <c r="B150" s="12">
        <f>COUNT($B$1:B149)+1</f>
        <v>144</v>
      </c>
      <c r="C150" s="12" t="s">
        <v>276</v>
      </c>
      <c r="D150" s="12" t="s">
        <v>295</v>
      </c>
      <c r="E150" s="42" t="s">
        <v>296</v>
      </c>
      <c r="F150" s="71" t="s">
        <v>302</v>
      </c>
      <c r="G150" s="25" t="s">
        <v>144</v>
      </c>
      <c r="H150" s="26">
        <v>236.6</v>
      </c>
      <c r="I150" s="25" t="s">
        <v>42</v>
      </c>
      <c r="J150" s="71" t="s">
        <v>43</v>
      </c>
      <c r="K150" s="20" t="s">
        <v>65</v>
      </c>
      <c r="L150" s="25" t="s">
        <v>45</v>
      </c>
      <c r="M150" s="20" t="s">
        <v>46</v>
      </c>
      <c r="N150" s="25"/>
      <c r="O150" s="25"/>
      <c r="P150" s="25"/>
      <c r="Q150" s="25"/>
      <c r="R150" s="25" t="s">
        <v>47</v>
      </c>
      <c r="S150" s="71" t="s">
        <v>84</v>
      </c>
      <c r="T150" s="26">
        <v>2017</v>
      </c>
      <c r="U150" s="25" t="s">
        <v>49</v>
      </c>
      <c r="V150" s="25" t="s">
        <v>50</v>
      </c>
      <c r="W150" s="25" t="s">
        <v>42</v>
      </c>
      <c r="X150" s="25"/>
      <c r="Y150" s="25"/>
      <c r="Z150" s="25"/>
      <c r="AA150" s="25"/>
      <c r="AB150" s="25"/>
      <c r="AC150" s="25"/>
      <c r="AD150" s="25"/>
    </row>
    <row r="151" ht="36" customHeight="1" spans="1:30">
      <c r="A151" s="12">
        <v>55</v>
      </c>
      <c r="B151" s="12">
        <f>COUNT($B$1:B150)+1</f>
        <v>145</v>
      </c>
      <c r="C151" s="12" t="s">
        <v>276</v>
      </c>
      <c r="D151" s="12" t="s">
        <v>295</v>
      </c>
      <c r="E151" s="12" t="s">
        <v>296</v>
      </c>
      <c r="F151" s="24" t="s">
        <v>303</v>
      </c>
      <c r="G151" s="25" t="s">
        <v>69</v>
      </c>
      <c r="H151" s="26">
        <v>150</v>
      </c>
      <c r="I151" s="25" t="s">
        <v>42</v>
      </c>
      <c r="J151" s="24" t="s">
        <v>304</v>
      </c>
      <c r="K151" s="25" t="s">
        <v>305</v>
      </c>
      <c r="L151" s="25" t="s">
        <v>142</v>
      </c>
      <c r="M151" s="20" t="s">
        <v>46</v>
      </c>
      <c r="N151" s="25"/>
      <c r="O151" s="25"/>
      <c r="P151" s="25"/>
      <c r="Q151" s="25"/>
      <c r="R151" s="25"/>
      <c r="S151" s="24"/>
      <c r="T151" s="26">
        <v>2017</v>
      </c>
      <c r="U151" s="25" t="s">
        <v>49</v>
      </c>
      <c r="V151" s="25" t="s">
        <v>50</v>
      </c>
      <c r="W151" s="25" t="s">
        <v>42</v>
      </c>
      <c r="X151" s="25"/>
      <c r="Y151" s="25"/>
      <c r="Z151" s="25"/>
      <c r="AA151" s="25"/>
      <c r="AB151" s="25"/>
      <c r="AC151" s="25"/>
      <c r="AD151" s="25"/>
    </row>
    <row r="152" ht="36" customHeight="1" spans="1:30">
      <c r="A152" s="12"/>
      <c r="B152" s="12">
        <f>COUNT($B$1:B151)+1</f>
        <v>146</v>
      </c>
      <c r="C152" s="12" t="s">
        <v>276</v>
      </c>
      <c r="D152" s="12" t="s">
        <v>295</v>
      </c>
      <c r="E152" s="12" t="s">
        <v>296</v>
      </c>
      <c r="F152" s="24" t="s">
        <v>303</v>
      </c>
      <c r="G152" s="25" t="s">
        <v>41</v>
      </c>
      <c r="H152" s="26">
        <v>650</v>
      </c>
      <c r="I152" s="25" t="s">
        <v>42</v>
      </c>
      <c r="J152" s="24" t="s">
        <v>304</v>
      </c>
      <c r="K152" s="25" t="s">
        <v>80</v>
      </c>
      <c r="L152" s="25" t="s">
        <v>145</v>
      </c>
      <c r="M152" s="20" t="s">
        <v>46</v>
      </c>
      <c r="N152" s="25"/>
      <c r="O152" s="25"/>
      <c r="P152" s="25"/>
      <c r="Q152" s="25"/>
      <c r="R152" s="25" t="s">
        <v>96</v>
      </c>
      <c r="S152" s="24"/>
      <c r="T152" s="26">
        <v>2017</v>
      </c>
      <c r="U152" s="25" t="s">
        <v>49</v>
      </c>
      <c r="V152" s="25" t="s">
        <v>50</v>
      </c>
      <c r="W152" s="25" t="s">
        <v>42</v>
      </c>
      <c r="X152" s="25"/>
      <c r="Y152" s="25"/>
      <c r="Z152" s="25"/>
      <c r="AA152" s="25"/>
      <c r="AB152" s="25"/>
      <c r="AC152" s="25"/>
      <c r="AD152" s="25"/>
    </row>
    <row r="153" ht="36" customHeight="1" spans="1:30">
      <c r="A153" s="12">
        <v>56</v>
      </c>
      <c r="B153" s="12">
        <f>COUNT($B$1:B152)+1</f>
        <v>147</v>
      </c>
      <c r="C153" s="12" t="s">
        <v>276</v>
      </c>
      <c r="D153" s="12" t="s">
        <v>295</v>
      </c>
      <c r="E153" s="12" t="s">
        <v>296</v>
      </c>
      <c r="F153" s="24" t="s">
        <v>306</v>
      </c>
      <c r="G153" s="25" t="s">
        <v>69</v>
      </c>
      <c r="H153" s="26">
        <v>150</v>
      </c>
      <c r="I153" s="25" t="s">
        <v>42</v>
      </c>
      <c r="J153" s="24" t="s">
        <v>304</v>
      </c>
      <c r="K153" s="25" t="s">
        <v>307</v>
      </c>
      <c r="L153" s="25" t="s">
        <v>126</v>
      </c>
      <c r="M153" s="20" t="s">
        <v>46</v>
      </c>
      <c r="N153" s="25"/>
      <c r="O153" s="25"/>
      <c r="P153" s="25"/>
      <c r="Q153" s="25"/>
      <c r="R153" s="25" t="s">
        <v>127</v>
      </c>
      <c r="S153" s="24"/>
      <c r="T153" s="26">
        <v>2017</v>
      </c>
      <c r="U153" s="25" t="s">
        <v>49</v>
      </c>
      <c r="V153" s="25" t="s">
        <v>50</v>
      </c>
      <c r="W153" s="25" t="s">
        <v>42</v>
      </c>
      <c r="X153" s="25"/>
      <c r="Y153" s="25"/>
      <c r="Z153" s="25"/>
      <c r="AA153" s="25"/>
      <c r="AB153" s="25"/>
      <c r="AC153" s="25"/>
      <c r="AD153" s="25"/>
    </row>
    <row r="154" ht="36" customHeight="1" spans="1:30">
      <c r="A154" s="12">
        <v>57</v>
      </c>
      <c r="B154" s="12">
        <f>COUNT($B$1:B153)+1</f>
        <v>148</v>
      </c>
      <c r="C154" s="12" t="s">
        <v>276</v>
      </c>
      <c r="D154" s="12" t="s">
        <v>295</v>
      </c>
      <c r="E154" s="12" t="s">
        <v>296</v>
      </c>
      <c r="F154" s="24" t="s">
        <v>308</v>
      </c>
      <c r="G154" s="25" t="s">
        <v>69</v>
      </c>
      <c r="H154" s="26">
        <v>0</v>
      </c>
      <c r="I154" s="25" t="s">
        <v>42</v>
      </c>
      <c r="J154" s="24" t="s">
        <v>304</v>
      </c>
      <c r="K154" s="25" t="s">
        <v>65</v>
      </c>
      <c r="L154" s="25" t="s">
        <v>45</v>
      </c>
      <c r="M154" s="20" t="s">
        <v>46</v>
      </c>
      <c r="N154" s="25"/>
      <c r="O154" s="25"/>
      <c r="P154" s="25"/>
      <c r="Q154" s="25"/>
      <c r="R154" s="25" t="s">
        <v>66</v>
      </c>
      <c r="S154" s="24"/>
      <c r="T154" s="26">
        <v>2017</v>
      </c>
      <c r="U154" s="25" t="s">
        <v>49</v>
      </c>
      <c r="V154" s="25" t="s">
        <v>50</v>
      </c>
      <c r="W154" s="25" t="s">
        <v>42</v>
      </c>
      <c r="X154" s="25"/>
      <c r="Y154" s="25"/>
      <c r="Z154" s="25"/>
      <c r="AA154" s="25"/>
      <c r="AB154" s="25"/>
      <c r="AC154" s="25"/>
      <c r="AD154" s="25"/>
    </row>
    <row r="155" ht="36" customHeight="1" spans="1:30">
      <c r="A155" s="12"/>
      <c r="B155" s="12">
        <f>COUNT($B$1:B154)+1</f>
        <v>149</v>
      </c>
      <c r="C155" s="12" t="s">
        <v>276</v>
      </c>
      <c r="D155" s="12" t="s">
        <v>295</v>
      </c>
      <c r="E155" s="12" t="s">
        <v>296</v>
      </c>
      <c r="F155" s="24" t="s">
        <v>308</v>
      </c>
      <c r="G155" s="25" t="s">
        <v>41</v>
      </c>
      <c r="H155" s="26">
        <v>650</v>
      </c>
      <c r="I155" s="25" t="s">
        <v>42</v>
      </c>
      <c r="J155" s="24" t="s">
        <v>304</v>
      </c>
      <c r="K155" s="20" t="s">
        <v>65</v>
      </c>
      <c r="L155" s="25" t="s">
        <v>45</v>
      </c>
      <c r="M155" s="20" t="s">
        <v>46</v>
      </c>
      <c r="N155" s="25"/>
      <c r="O155" s="25"/>
      <c r="P155" s="25"/>
      <c r="Q155" s="25"/>
      <c r="R155" s="25" t="s">
        <v>66</v>
      </c>
      <c r="S155" s="24"/>
      <c r="T155" s="26">
        <v>2017</v>
      </c>
      <c r="U155" s="25" t="s">
        <v>49</v>
      </c>
      <c r="V155" s="25" t="s">
        <v>50</v>
      </c>
      <c r="W155" s="25" t="s">
        <v>42</v>
      </c>
      <c r="X155" s="25"/>
      <c r="Y155" s="25"/>
      <c r="Z155" s="25"/>
      <c r="AA155" s="25"/>
      <c r="AB155" s="25"/>
      <c r="AC155" s="25"/>
      <c r="AD155" s="25"/>
    </row>
    <row r="156" ht="36" customHeight="1" spans="1:30">
      <c r="A156" s="12">
        <v>58</v>
      </c>
      <c r="B156" s="12">
        <f>COUNT($B$1:B155)+1</f>
        <v>150</v>
      </c>
      <c r="C156" s="12" t="s">
        <v>276</v>
      </c>
      <c r="D156" s="12" t="s">
        <v>295</v>
      </c>
      <c r="E156" s="12" t="s">
        <v>309</v>
      </c>
      <c r="F156" s="24" t="s">
        <v>310</v>
      </c>
      <c r="G156" s="25" t="s">
        <v>41</v>
      </c>
      <c r="H156" s="26">
        <v>650</v>
      </c>
      <c r="I156" s="25" t="s">
        <v>42</v>
      </c>
      <c r="J156" s="24" t="s">
        <v>43</v>
      </c>
      <c r="K156" s="25" t="s">
        <v>300</v>
      </c>
      <c r="L156" s="25" t="s">
        <v>74</v>
      </c>
      <c r="M156" s="20" t="s">
        <v>46</v>
      </c>
      <c r="N156" s="25"/>
      <c r="O156" s="25"/>
      <c r="P156" s="25"/>
      <c r="Q156" s="25"/>
      <c r="R156" s="25" t="s">
        <v>72</v>
      </c>
      <c r="S156" s="24"/>
      <c r="T156" s="26">
        <v>2017</v>
      </c>
      <c r="U156" s="25" t="s">
        <v>49</v>
      </c>
      <c r="V156" s="25" t="s">
        <v>50</v>
      </c>
      <c r="W156" s="25" t="s">
        <v>42</v>
      </c>
      <c r="X156" s="25"/>
      <c r="Y156" s="25"/>
      <c r="Z156" s="25"/>
      <c r="AA156" s="25"/>
      <c r="AB156" s="25"/>
      <c r="AC156" s="25"/>
      <c r="AD156" s="25"/>
    </row>
    <row r="157" ht="36" customHeight="1" spans="1:30">
      <c r="A157" s="12">
        <v>59</v>
      </c>
      <c r="B157" s="12">
        <f>COUNT($B$1:B156)+1</f>
        <v>151</v>
      </c>
      <c r="C157" s="12" t="s">
        <v>276</v>
      </c>
      <c r="D157" s="12" t="s">
        <v>295</v>
      </c>
      <c r="E157" s="12" t="s">
        <v>309</v>
      </c>
      <c r="F157" s="24" t="s">
        <v>311</v>
      </c>
      <c r="G157" s="25" t="s">
        <v>41</v>
      </c>
      <c r="H157" s="26">
        <v>650</v>
      </c>
      <c r="I157" s="25" t="s">
        <v>42</v>
      </c>
      <c r="J157" s="24" t="s">
        <v>43</v>
      </c>
      <c r="K157" s="25" t="s">
        <v>312</v>
      </c>
      <c r="L157" s="25" t="s">
        <v>74</v>
      </c>
      <c r="M157" s="20" t="s">
        <v>46</v>
      </c>
      <c r="N157" s="25"/>
      <c r="O157" s="25"/>
      <c r="P157" s="25"/>
      <c r="Q157" s="25"/>
      <c r="R157" s="25" t="s">
        <v>72</v>
      </c>
      <c r="S157" s="24"/>
      <c r="T157" s="26">
        <v>2017</v>
      </c>
      <c r="U157" s="25" t="s">
        <v>49</v>
      </c>
      <c r="V157" s="25" t="s">
        <v>50</v>
      </c>
      <c r="W157" s="25" t="s">
        <v>42</v>
      </c>
      <c r="X157" s="25"/>
      <c r="Y157" s="25"/>
      <c r="Z157" s="25"/>
      <c r="AA157" s="25"/>
      <c r="AB157" s="25"/>
      <c r="AC157" s="25"/>
      <c r="AD157" s="25"/>
    </row>
    <row r="158" ht="36" customHeight="1" spans="1:30">
      <c r="A158" s="12">
        <v>60</v>
      </c>
      <c r="B158" s="12">
        <f>COUNT($B$1:B157)+1</f>
        <v>152</v>
      </c>
      <c r="C158" s="12" t="s">
        <v>276</v>
      </c>
      <c r="D158" s="12" t="s">
        <v>295</v>
      </c>
      <c r="E158" s="12" t="s">
        <v>313</v>
      </c>
      <c r="F158" s="24" t="s">
        <v>314</v>
      </c>
      <c r="G158" s="25" t="s">
        <v>41</v>
      </c>
      <c r="H158" s="26">
        <v>650</v>
      </c>
      <c r="I158" s="25" t="s">
        <v>42</v>
      </c>
      <c r="J158" s="24" t="s">
        <v>43</v>
      </c>
      <c r="K158" s="25" t="s">
        <v>184</v>
      </c>
      <c r="L158" s="25" t="s">
        <v>74</v>
      </c>
      <c r="M158" s="20" t="s">
        <v>46</v>
      </c>
      <c r="N158" s="25"/>
      <c r="O158" s="25"/>
      <c r="P158" s="25"/>
      <c r="Q158" s="25"/>
      <c r="R158" s="25" t="s">
        <v>72</v>
      </c>
      <c r="S158" s="24"/>
      <c r="T158" s="26">
        <v>2017</v>
      </c>
      <c r="U158" s="25" t="s">
        <v>49</v>
      </c>
      <c r="V158" s="25" t="s">
        <v>50</v>
      </c>
      <c r="W158" s="25" t="s">
        <v>42</v>
      </c>
      <c r="X158" s="25"/>
      <c r="Y158" s="25"/>
      <c r="Z158" s="25"/>
      <c r="AA158" s="25"/>
      <c r="AB158" s="25"/>
      <c r="AC158" s="25"/>
      <c r="AD158" s="25"/>
    </row>
    <row r="159" ht="36" customHeight="1" spans="1:30">
      <c r="A159" s="12">
        <v>61</v>
      </c>
      <c r="B159" s="12">
        <f>COUNT($B$1:B158)+1</f>
        <v>153</v>
      </c>
      <c r="C159" s="12" t="s">
        <v>276</v>
      </c>
      <c r="D159" s="12" t="s">
        <v>295</v>
      </c>
      <c r="E159" s="12" t="s">
        <v>315</v>
      </c>
      <c r="F159" s="24" t="s">
        <v>316</v>
      </c>
      <c r="G159" s="25" t="s">
        <v>41</v>
      </c>
      <c r="H159" s="26">
        <v>572</v>
      </c>
      <c r="I159" s="25" t="s">
        <v>42</v>
      </c>
      <c r="J159" s="24" t="s">
        <v>43</v>
      </c>
      <c r="K159" s="25" t="s">
        <v>317</v>
      </c>
      <c r="L159" s="25" t="s">
        <v>74</v>
      </c>
      <c r="M159" s="20" t="s">
        <v>46</v>
      </c>
      <c r="N159" s="25"/>
      <c r="O159" s="25"/>
      <c r="P159" s="25"/>
      <c r="Q159" s="25"/>
      <c r="R159" s="25" t="s">
        <v>72</v>
      </c>
      <c r="S159" s="24"/>
      <c r="T159" s="26">
        <v>2017</v>
      </c>
      <c r="U159" s="25" t="s">
        <v>49</v>
      </c>
      <c r="V159" s="25" t="s">
        <v>50</v>
      </c>
      <c r="W159" s="25" t="s">
        <v>42</v>
      </c>
      <c r="X159" s="25"/>
      <c r="Y159" s="25"/>
      <c r="Z159" s="25"/>
      <c r="AA159" s="25"/>
      <c r="AB159" s="25"/>
      <c r="AC159" s="25"/>
      <c r="AD159" s="25"/>
    </row>
    <row r="160" ht="36" customHeight="1" spans="1:30">
      <c r="A160" s="12">
        <v>62</v>
      </c>
      <c r="B160" s="12">
        <f>COUNT($B$1:B159)+1</f>
        <v>154</v>
      </c>
      <c r="C160" s="12" t="s">
        <v>276</v>
      </c>
      <c r="D160" s="12" t="s">
        <v>295</v>
      </c>
      <c r="E160" s="12" t="s">
        <v>315</v>
      </c>
      <c r="F160" s="24" t="s">
        <v>318</v>
      </c>
      <c r="G160" s="25" t="s">
        <v>69</v>
      </c>
      <c r="H160" s="26">
        <v>312</v>
      </c>
      <c r="I160" s="25" t="s">
        <v>42</v>
      </c>
      <c r="J160" s="24" t="s">
        <v>43</v>
      </c>
      <c r="K160" s="25" t="s">
        <v>319</v>
      </c>
      <c r="L160" s="25" t="s">
        <v>74</v>
      </c>
      <c r="M160" s="20" t="s">
        <v>46</v>
      </c>
      <c r="N160" s="25"/>
      <c r="O160" s="25"/>
      <c r="P160" s="25"/>
      <c r="Q160" s="25"/>
      <c r="R160" s="25" t="s">
        <v>72</v>
      </c>
      <c r="S160" s="24"/>
      <c r="T160" s="26">
        <v>2017</v>
      </c>
      <c r="U160" s="25" t="s">
        <v>49</v>
      </c>
      <c r="V160" s="25" t="s">
        <v>50</v>
      </c>
      <c r="W160" s="25" t="s">
        <v>42</v>
      </c>
      <c r="X160" s="25"/>
      <c r="Y160" s="25"/>
      <c r="Z160" s="25"/>
      <c r="AA160" s="25"/>
      <c r="AB160" s="25"/>
      <c r="AC160" s="25"/>
      <c r="AD160" s="25"/>
    </row>
    <row r="161" ht="36" customHeight="1" spans="1:30">
      <c r="A161" s="12"/>
      <c r="B161" s="12">
        <f>COUNT($B$1:B160)+1</f>
        <v>155</v>
      </c>
      <c r="C161" s="12" t="s">
        <v>276</v>
      </c>
      <c r="D161" s="12" t="s">
        <v>295</v>
      </c>
      <c r="E161" s="12" t="s">
        <v>315</v>
      </c>
      <c r="F161" s="24" t="s">
        <v>318</v>
      </c>
      <c r="G161" s="25" t="s">
        <v>41</v>
      </c>
      <c r="H161" s="26">
        <v>650</v>
      </c>
      <c r="I161" s="25" t="s">
        <v>42</v>
      </c>
      <c r="J161" s="24" t="s">
        <v>43</v>
      </c>
      <c r="K161" s="25" t="s">
        <v>80</v>
      </c>
      <c r="L161" s="25" t="s">
        <v>57</v>
      </c>
      <c r="M161" s="20" t="s">
        <v>46</v>
      </c>
      <c r="N161" s="25"/>
      <c r="O161" s="25"/>
      <c r="P161" s="25"/>
      <c r="Q161" s="25"/>
      <c r="R161" s="25" t="s">
        <v>58</v>
      </c>
      <c r="S161" s="24"/>
      <c r="T161" s="26">
        <v>2017</v>
      </c>
      <c r="U161" s="25" t="s">
        <v>49</v>
      </c>
      <c r="V161" s="25" t="s">
        <v>50</v>
      </c>
      <c r="W161" s="25" t="s">
        <v>42</v>
      </c>
      <c r="X161" s="25"/>
      <c r="Y161" s="25"/>
      <c r="Z161" s="25"/>
      <c r="AA161" s="25"/>
      <c r="AB161" s="25"/>
      <c r="AC161" s="25"/>
      <c r="AD161" s="25"/>
    </row>
    <row r="162" ht="36" customHeight="1" spans="1:30">
      <c r="A162" s="12">
        <v>63</v>
      </c>
      <c r="B162" s="12">
        <f>COUNT($B$1:B161)+1</f>
        <v>156</v>
      </c>
      <c r="C162" s="12" t="s">
        <v>276</v>
      </c>
      <c r="D162" s="12" t="s">
        <v>295</v>
      </c>
      <c r="E162" s="12" t="s">
        <v>320</v>
      </c>
      <c r="F162" s="24" t="s">
        <v>321</v>
      </c>
      <c r="G162" s="25" t="s">
        <v>41</v>
      </c>
      <c r="H162" s="26">
        <v>650</v>
      </c>
      <c r="I162" s="25" t="s">
        <v>42</v>
      </c>
      <c r="J162" s="24" t="s">
        <v>43</v>
      </c>
      <c r="K162" s="20" t="s">
        <v>65</v>
      </c>
      <c r="L162" s="25" t="s">
        <v>45</v>
      </c>
      <c r="M162" s="20" t="s">
        <v>46</v>
      </c>
      <c r="N162" s="25"/>
      <c r="O162" s="25"/>
      <c r="P162" s="25"/>
      <c r="Q162" s="25"/>
      <c r="R162" s="25" t="s">
        <v>66</v>
      </c>
      <c r="S162" s="24"/>
      <c r="T162" s="26">
        <v>2017</v>
      </c>
      <c r="U162" s="25" t="s">
        <v>49</v>
      </c>
      <c r="V162" s="25" t="s">
        <v>50</v>
      </c>
      <c r="W162" s="25" t="s">
        <v>42</v>
      </c>
      <c r="X162" s="25"/>
      <c r="Y162" s="25"/>
      <c r="Z162" s="25"/>
      <c r="AA162" s="25"/>
      <c r="AB162" s="25"/>
      <c r="AC162" s="25"/>
      <c r="AD162" s="25"/>
    </row>
    <row r="163" ht="36" customHeight="1" spans="1:30">
      <c r="A163" s="12">
        <v>64</v>
      </c>
      <c r="B163" s="12">
        <f>COUNT($B$1:B162)+1</f>
        <v>157</v>
      </c>
      <c r="C163" s="12" t="s">
        <v>276</v>
      </c>
      <c r="D163" s="12" t="s">
        <v>295</v>
      </c>
      <c r="E163" s="12" t="s">
        <v>320</v>
      </c>
      <c r="F163" s="24" t="s">
        <v>322</v>
      </c>
      <c r="G163" s="25" t="s">
        <v>41</v>
      </c>
      <c r="H163" s="26">
        <v>650</v>
      </c>
      <c r="I163" s="25" t="s">
        <v>42</v>
      </c>
      <c r="J163" s="24" t="s">
        <v>43</v>
      </c>
      <c r="K163" s="20" t="s">
        <v>65</v>
      </c>
      <c r="L163" s="25" t="s">
        <v>45</v>
      </c>
      <c r="M163" s="20" t="s">
        <v>46</v>
      </c>
      <c r="N163" s="25"/>
      <c r="O163" s="25"/>
      <c r="P163" s="25"/>
      <c r="Q163" s="25"/>
      <c r="R163" s="25" t="s">
        <v>66</v>
      </c>
      <c r="S163" s="24"/>
      <c r="T163" s="26">
        <v>2017</v>
      </c>
      <c r="U163" s="25" t="s">
        <v>49</v>
      </c>
      <c r="V163" s="25" t="s">
        <v>50</v>
      </c>
      <c r="W163" s="25" t="s">
        <v>42</v>
      </c>
      <c r="X163" s="25"/>
      <c r="Y163" s="25"/>
      <c r="Z163" s="25"/>
      <c r="AA163" s="25"/>
      <c r="AB163" s="25"/>
      <c r="AC163" s="25"/>
      <c r="AD163" s="25"/>
    </row>
    <row r="164" ht="36" customHeight="1" spans="1:30">
      <c r="A164" s="12">
        <v>65</v>
      </c>
      <c r="B164" s="12">
        <f>COUNT($B$1:B163)+1</f>
        <v>158</v>
      </c>
      <c r="C164" s="12" t="s">
        <v>276</v>
      </c>
      <c r="D164" s="12" t="s">
        <v>295</v>
      </c>
      <c r="E164" s="12" t="s">
        <v>320</v>
      </c>
      <c r="F164" s="24" t="s">
        <v>323</v>
      </c>
      <c r="G164" s="25" t="s">
        <v>41</v>
      </c>
      <c r="H164" s="26">
        <v>650</v>
      </c>
      <c r="I164" s="25" t="s">
        <v>42</v>
      </c>
      <c r="J164" s="24" t="s">
        <v>43</v>
      </c>
      <c r="K164" s="20" t="s">
        <v>65</v>
      </c>
      <c r="L164" s="25" t="s">
        <v>45</v>
      </c>
      <c r="M164" s="20" t="s">
        <v>46</v>
      </c>
      <c r="N164" s="25"/>
      <c r="O164" s="25"/>
      <c r="P164" s="25"/>
      <c r="Q164" s="25"/>
      <c r="R164" s="25" t="s">
        <v>47</v>
      </c>
      <c r="S164" s="24"/>
      <c r="T164" s="26">
        <v>2017</v>
      </c>
      <c r="U164" s="25" t="s">
        <v>49</v>
      </c>
      <c r="V164" s="25" t="s">
        <v>50</v>
      </c>
      <c r="W164" s="25" t="s">
        <v>42</v>
      </c>
      <c r="X164" s="25"/>
      <c r="Y164" s="25"/>
      <c r="Z164" s="25"/>
      <c r="AA164" s="25"/>
      <c r="AB164" s="25"/>
      <c r="AC164" s="25"/>
      <c r="AD164" s="25"/>
    </row>
    <row r="165" ht="36" customHeight="1" spans="1:30">
      <c r="A165" s="12">
        <v>66</v>
      </c>
      <c r="B165" s="12">
        <f>COUNT($B$1:B164)+1</f>
        <v>159</v>
      </c>
      <c r="C165" s="12" t="s">
        <v>276</v>
      </c>
      <c r="D165" s="12" t="s">
        <v>295</v>
      </c>
      <c r="E165" s="12" t="s">
        <v>320</v>
      </c>
      <c r="F165" s="24" t="s">
        <v>324</v>
      </c>
      <c r="G165" s="25" t="s">
        <v>69</v>
      </c>
      <c r="H165" s="26">
        <v>338</v>
      </c>
      <c r="I165" s="25" t="s">
        <v>42</v>
      </c>
      <c r="J165" s="24" t="s">
        <v>43</v>
      </c>
      <c r="K165" s="25" t="s">
        <v>325</v>
      </c>
      <c r="L165" s="25" t="s">
        <v>132</v>
      </c>
      <c r="M165" s="20" t="s">
        <v>46</v>
      </c>
      <c r="N165" s="25"/>
      <c r="O165" s="25"/>
      <c r="P165" s="25"/>
      <c r="Q165" s="25"/>
      <c r="R165" s="25"/>
      <c r="S165" s="24"/>
      <c r="T165" s="26">
        <v>2017</v>
      </c>
      <c r="U165" s="25" t="s">
        <v>49</v>
      </c>
      <c r="V165" s="25" t="s">
        <v>50</v>
      </c>
      <c r="W165" s="25" t="s">
        <v>42</v>
      </c>
      <c r="X165" s="25"/>
      <c r="Y165" s="25"/>
      <c r="Z165" s="25"/>
      <c r="AA165" s="25"/>
      <c r="AB165" s="25"/>
      <c r="AC165" s="25"/>
      <c r="AD165" s="25"/>
    </row>
    <row r="166" ht="36" customHeight="1" spans="1:30">
      <c r="A166" s="12">
        <v>67</v>
      </c>
      <c r="B166" s="12">
        <f>COUNT($B$1:B165)+1</f>
        <v>160</v>
      </c>
      <c r="C166" s="12" t="s">
        <v>276</v>
      </c>
      <c r="D166" s="12" t="s">
        <v>295</v>
      </c>
      <c r="E166" s="12" t="s">
        <v>320</v>
      </c>
      <c r="F166" s="24" t="s">
        <v>326</v>
      </c>
      <c r="G166" s="25" t="s">
        <v>41</v>
      </c>
      <c r="H166" s="26">
        <v>650</v>
      </c>
      <c r="I166" s="25" t="s">
        <v>42</v>
      </c>
      <c r="J166" s="24" t="s">
        <v>43</v>
      </c>
      <c r="K166" s="20" t="s">
        <v>65</v>
      </c>
      <c r="L166" s="25" t="s">
        <v>45</v>
      </c>
      <c r="M166" s="20" t="s">
        <v>46</v>
      </c>
      <c r="N166" s="25"/>
      <c r="O166" s="25"/>
      <c r="P166" s="25"/>
      <c r="Q166" s="25"/>
      <c r="R166" s="25" t="s">
        <v>47</v>
      </c>
      <c r="S166" s="24"/>
      <c r="T166" s="26">
        <v>2017</v>
      </c>
      <c r="U166" s="25" t="s">
        <v>49</v>
      </c>
      <c r="V166" s="25" t="s">
        <v>50</v>
      </c>
      <c r="W166" s="25" t="s">
        <v>42</v>
      </c>
      <c r="X166" s="25"/>
      <c r="Y166" s="25"/>
      <c r="Z166" s="25"/>
      <c r="AA166" s="25"/>
      <c r="AB166" s="25"/>
      <c r="AC166" s="25"/>
      <c r="AD166" s="25"/>
    </row>
    <row r="167" ht="36" customHeight="1" spans="1:30">
      <c r="A167" s="12">
        <v>69</v>
      </c>
      <c r="B167" s="12">
        <f>COUNT($B$1:B166)+1</f>
        <v>161</v>
      </c>
      <c r="C167" s="12" t="s">
        <v>276</v>
      </c>
      <c r="D167" s="12" t="s">
        <v>295</v>
      </c>
      <c r="E167" s="12" t="s">
        <v>327</v>
      </c>
      <c r="F167" s="33" t="s">
        <v>328</v>
      </c>
      <c r="G167" s="25" t="s">
        <v>69</v>
      </c>
      <c r="H167" s="26">
        <v>195</v>
      </c>
      <c r="I167" s="25" t="s">
        <v>42</v>
      </c>
      <c r="J167" s="33" t="s">
        <v>304</v>
      </c>
      <c r="K167" s="25" t="s">
        <v>319</v>
      </c>
      <c r="L167" s="25" t="s">
        <v>74</v>
      </c>
      <c r="M167" s="20" t="s">
        <v>46</v>
      </c>
      <c r="N167" s="25"/>
      <c r="O167" s="25"/>
      <c r="P167" s="25"/>
      <c r="Q167" s="25"/>
      <c r="R167" s="25" t="s">
        <v>72</v>
      </c>
      <c r="S167" s="33"/>
      <c r="T167" s="26">
        <v>2017</v>
      </c>
      <c r="U167" s="25" t="s">
        <v>49</v>
      </c>
      <c r="V167" s="25" t="s">
        <v>50</v>
      </c>
      <c r="W167" s="25" t="s">
        <v>42</v>
      </c>
      <c r="X167" s="25"/>
      <c r="Y167" s="25"/>
      <c r="Z167" s="25"/>
      <c r="AA167" s="25"/>
      <c r="AB167" s="25"/>
      <c r="AC167" s="25"/>
      <c r="AD167" s="25"/>
    </row>
    <row r="168" ht="36" customHeight="1" spans="1:30">
      <c r="A168" s="12"/>
      <c r="B168" s="12">
        <f>COUNT($B$1:B167)+1</f>
        <v>162</v>
      </c>
      <c r="C168" s="12" t="s">
        <v>276</v>
      </c>
      <c r="D168" s="12" t="s">
        <v>295</v>
      </c>
      <c r="E168" s="12" t="s">
        <v>327</v>
      </c>
      <c r="F168" s="33" t="s">
        <v>328</v>
      </c>
      <c r="G168" s="25" t="s">
        <v>41</v>
      </c>
      <c r="H168" s="26">
        <v>650</v>
      </c>
      <c r="I168" s="25" t="s">
        <v>42</v>
      </c>
      <c r="J168" s="33" t="s">
        <v>304</v>
      </c>
      <c r="K168" s="25" t="s">
        <v>329</v>
      </c>
      <c r="L168" s="25" t="s">
        <v>167</v>
      </c>
      <c r="M168" s="20" t="s">
        <v>46</v>
      </c>
      <c r="N168" s="25"/>
      <c r="O168" s="25"/>
      <c r="P168" s="25"/>
      <c r="Q168" s="25"/>
      <c r="R168" s="25" t="s">
        <v>96</v>
      </c>
      <c r="S168" s="33"/>
      <c r="T168" s="26">
        <v>2017</v>
      </c>
      <c r="U168" s="25" t="s">
        <v>49</v>
      </c>
      <c r="V168" s="25" t="s">
        <v>50</v>
      </c>
      <c r="W168" s="25" t="s">
        <v>42</v>
      </c>
      <c r="X168" s="25"/>
      <c r="Y168" s="25"/>
      <c r="Z168" s="25"/>
      <c r="AA168" s="25"/>
      <c r="AB168" s="25"/>
      <c r="AC168" s="25"/>
      <c r="AD168" s="25"/>
    </row>
    <row r="169" ht="36" customHeight="1" spans="1:30">
      <c r="A169" s="12">
        <v>70</v>
      </c>
      <c r="B169" s="12">
        <f>COUNT($B$1:B168)+1</f>
        <v>163</v>
      </c>
      <c r="C169" s="12" t="s">
        <v>276</v>
      </c>
      <c r="D169" s="12" t="s">
        <v>295</v>
      </c>
      <c r="E169" s="12" t="s">
        <v>330</v>
      </c>
      <c r="F169" s="33" t="s">
        <v>331</v>
      </c>
      <c r="G169" s="25" t="s">
        <v>41</v>
      </c>
      <c r="H169" s="26">
        <v>585</v>
      </c>
      <c r="I169" s="25" t="s">
        <v>42</v>
      </c>
      <c r="J169" s="33" t="s">
        <v>43</v>
      </c>
      <c r="K169" s="20" t="s">
        <v>65</v>
      </c>
      <c r="L169" s="25" t="s">
        <v>45</v>
      </c>
      <c r="M169" s="20" t="s">
        <v>46</v>
      </c>
      <c r="N169" s="25"/>
      <c r="O169" s="25"/>
      <c r="P169" s="25"/>
      <c r="Q169" s="25"/>
      <c r="R169" s="25" t="s">
        <v>66</v>
      </c>
      <c r="S169" s="33"/>
      <c r="T169" s="26">
        <v>2017</v>
      </c>
      <c r="U169" s="25" t="s">
        <v>49</v>
      </c>
      <c r="V169" s="25" t="s">
        <v>50</v>
      </c>
      <c r="W169" s="25" t="s">
        <v>42</v>
      </c>
      <c r="X169" s="25"/>
      <c r="Y169" s="25"/>
      <c r="Z169" s="25"/>
      <c r="AA169" s="25"/>
      <c r="AB169" s="25"/>
      <c r="AC169" s="25"/>
      <c r="AD169" s="25"/>
    </row>
    <row r="170" ht="36" customHeight="1" spans="1:30">
      <c r="A170" s="29"/>
      <c r="B170" s="29">
        <f>COUNT($B$1:B169)+1</f>
        <v>164</v>
      </c>
      <c r="C170" s="18" t="s">
        <v>276</v>
      </c>
      <c r="D170" s="18" t="s">
        <v>295</v>
      </c>
      <c r="E170" s="18" t="s">
        <v>332</v>
      </c>
      <c r="F170" s="18" t="s">
        <v>333</v>
      </c>
      <c r="G170" s="28" t="s">
        <v>41</v>
      </c>
      <c r="H170" s="30">
        <v>650</v>
      </c>
      <c r="I170" s="28" t="s">
        <v>42</v>
      </c>
      <c r="J170" s="18" t="s">
        <v>43</v>
      </c>
      <c r="K170" s="20" t="s">
        <v>65</v>
      </c>
      <c r="L170" s="28" t="s">
        <v>45</v>
      </c>
      <c r="M170" s="20" t="s">
        <v>46</v>
      </c>
      <c r="N170" s="28"/>
      <c r="O170" s="28"/>
      <c r="P170" s="28"/>
      <c r="Q170" s="28"/>
      <c r="R170" s="28" t="s">
        <v>66</v>
      </c>
      <c r="S170" s="18"/>
      <c r="T170" s="28" t="s">
        <v>48</v>
      </c>
      <c r="U170" s="28" t="s">
        <v>49</v>
      </c>
      <c r="V170" s="20" t="s">
        <v>50</v>
      </c>
      <c r="W170" s="25" t="s">
        <v>42</v>
      </c>
      <c r="X170" s="28"/>
      <c r="Y170" s="28"/>
      <c r="Z170" s="28"/>
      <c r="AA170" s="28"/>
      <c r="AB170" s="28"/>
      <c r="AC170" s="28"/>
      <c r="AD170" s="20"/>
    </row>
    <row r="171" ht="36" customHeight="1" spans="1:30">
      <c r="A171" s="29">
        <v>56</v>
      </c>
      <c r="B171" s="29">
        <f>COUNT($B$1:B170)+1</f>
        <v>165</v>
      </c>
      <c r="C171" s="18" t="s">
        <v>276</v>
      </c>
      <c r="D171" s="18" t="s">
        <v>295</v>
      </c>
      <c r="E171" s="18" t="s">
        <v>334</v>
      </c>
      <c r="F171" s="18" t="s">
        <v>335</v>
      </c>
      <c r="G171" s="28" t="s">
        <v>41</v>
      </c>
      <c r="H171" s="30">
        <v>500</v>
      </c>
      <c r="I171" s="28" t="s">
        <v>42</v>
      </c>
      <c r="J171" s="18" t="s">
        <v>43</v>
      </c>
      <c r="K171" s="28" t="s">
        <v>336</v>
      </c>
      <c r="L171" s="28" t="s">
        <v>126</v>
      </c>
      <c r="M171" s="20" t="s">
        <v>46</v>
      </c>
      <c r="N171" s="28"/>
      <c r="O171" s="28"/>
      <c r="P171" s="28"/>
      <c r="Q171" s="28"/>
      <c r="R171" s="28" t="s">
        <v>337</v>
      </c>
      <c r="S171" s="18"/>
      <c r="T171" s="28" t="s">
        <v>48</v>
      </c>
      <c r="U171" s="28" t="s">
        <v>49</v>
      </c>
      <c r="V171" s="20" t="s">
        <v>50</v>
      </c>
      <c r="W171" s="25" t="s">
        <v>42</v>
      </c>
      <c r="X171" s="28"/>
      <c r="Y171" s="28"/>
      <c r="Z171" s="28"/>
      <c r="AA171" s="28"/>
      <c r="AB171" s="28"/>
      <c r="AC171" s="28"/>
      <c r="AD171" s="20"/>
    </row>
    <row r="172" ht="36" customHeight="1" spans="1:30">
      <c r="A172" s="29">
        <v>57</v>
      </c>
      <c r="B172" s="29">
        <f>COUNT($B$1:B171)+1</f>
        <v>166</v>
      </c>
      <c r="C172" s="18" t="s">
        <v>276</v>
      </c>
      <c r="D172" s="18" t="s">
        <v>295</v>
      </c>
      <c r="E172" s="18" t="s">
        <v>338</v>
      </c>
      <c r="F172" s="18" t="s">
        <v>339</v>
      </c>
      <c r="G172" s="28" t="s">
        <v>41</v>
      </c>
      <c r="H172" s="30">
        <v>650</v>
      </c>
      <c r="I172" s="28" t="s">
        <v>42</v>
      </c>
      <c r="J172" s="18" t="s">
        <v>43</v>
      </c>
      <c r="K172" s="20" t="s">
        <v>65</v>
      </c>
      <c r="L172" s="28" t="s">
        <v>45</v>
      </c>
      <c r="M172" s="20" t="s">
        <v>46</v>
      </c>
      <c r="N172" s="28"/>
      <c r="O172" s="28"/>
      <c r="P172" s="28"/>
      <c r="Q172" s="28"/>
      <c r="R172" s="28" t="s">
        <v>66</v>
      </c>
      <c r="S172" s="18"/>
      <c r="T172" s="28" t="s">
        <v>48</v>
      </c>
      <c r="U172" s="28" t="s">
        <v>49</v>
      </c>
      <c r="V172" s="20" t="s">
        <v>50</v>
      </c>
      <c r="W172" s="25" t="s">
        <v>42</v>
      </c>
      <c r="X172" s="28"/>
      <c r="Y172" s="28"/>
      <c r="Z172" s="28"/>
      <c r="AA172" s="28"/>
      <c r="AB172" s="28"/>
      <c r="AC172" s="28"/>
      <c r="AD172" s="20"/>
    </row>
    <row r="173" ht="36" customHeight="1" spans="1:30">
      <c r="A173" s="29">
        <v>58</v>
      </c>
      <c r="B173" s="29">
        <f>COUNT($B$1:B172)+1</f>
        <v>167</v>
      </c>
      <c r="C173" s="18" t="s">
        <v>276</v>
      </c>
      <c r="D173" s="18" t="s">
        <v>295</v>
      </c>
      <c r="E173" s="18" t="s">
        <v>313</v>
      </c>
      <c r="F173" s="18" t="s">
        <v>340</v>
      </c>
      <c r="G173" s="28" t="s">
        <v>41</v>
      </c>
      <c r="H173" s="29">
        <v>650</v>
      </c>
      <c r="I173" s="28" t="s">
        <v>42</v>
      </c>
      <c r="J173" s="18" t="s">
        <v>43</v>
      </c>
      <c r="K173" s="20" t="s">
        <v>44</v>
      </c>
      <c r="L173" s="28" t="s">
        <v>45</v>
      </c>
      <c r="M173" s="20" t="s">
        <v>46</v>
      </c>
      <c r="N173" s="28"/>
      <c r="O173" s="28"/>
      <c r="P173" s="28"/>
      <c r="Q173" s="28"/>
      <c r="R173" s="28" t="s">
        <v>47</v>
      </c>
      <c r="S173" s="18"/>
      <c r="T173" s="28" t="s">
        <v>48</v>
      </c>
      <c r="U173" s="28" t="s">
        <v>49</v>
      </c>
      <c r="V173" s="20" t="s">
        <v>50</v>
      </c>
      <c r="W173" s="25" t="s">
        <v>42</v>
      </c>
      <c r="X173" s="28"/>
      <c r="Y173" s="28"/>
      <c r="Z173" s="28"/>
      <c r="AA173" s="28"/>
      <c r="AB173" s="28"/>
      <c r="AC173" s="28"/>
      <c r="AD173" s="20"/>
    </row>
    <row r="174" ht="36" customHeight="1" spans="1:30">
      <c r="A174" s="29">
        <v>59</v>
      </c>
      <c r="B174" s="29">
        <f>COUNT($B$1:B173)+1</f>
        <v>168</v>
      </c>
      <c r="C174" s="18" t="s">
        <v>276</v>
      </c>
      <c r="D174" s="18" t="s">
        <v>295</v>
      </c>
      <c r="E174" s="18" t="s">
        <v>309</v>
      </c>
      <c r="F174" s="18" t="s">
        <v>341</v>
      </c>
      <c r="G174" s="28" t="s">
        <v>41</v>
      </c>
      <c r="H174" s="30">
        <v>650</v>
      </c>
      <c r="I174" s="28" t="s">
        <v>42</v>
      </c>
      <c r="J174" s="18" t="s">
        <v>43</v>
      </c>
      <c r="K174" s="20" t="s">
        <v>65</v>
      </c>
      <c r="L174" s="28" t="s">
        <v>45</v>
      </c>
      <c r="M174" s="20" t="s">
        <v>46</v>
      </c>
      <c r="N174" s="28"/>
      <c r="O174" s="28"/>
      <c r="P174" s="28"/>
      <c r="Q174" s="28"/>
      <c r="R174" s="28" t="s">
        <v>66</v>
      </c>
      <c r="S174" s="18"/>
      <c r="T174" s="28" t="s">
        <v>48</v>
      </c>
      <c r="U174" s="28" t="s">
        <v>49</v>
      </c>
      <c r="V174" s="20" t="s">
        <v>50</v>
      </c>
      <c r="W174" s="25" t="s">
        <v>42</v>
      </c>
      <c r="X174" s="28"/>
      <c r="Y174" s="28"/>
      <c r="Z174" s="28"/>
      <c r="AA174" s="28"/>
      <c r="AB174" s="28"/>
      <c r="AC174" s="28"/>
      <c r="AD174" s="20"/>
    </row>
    <row r="175" ht="36" customHeight="1" spans="1:30">
      <c r="A175" s="29">
        <v>61</v>
      </c>
      <c r="B175" s="29">
        <f>COUNT($B$1:B174)+1</f>
        <v>169</v>
      </c>
      <c r="C175" s="18" t="s">
        <v>276</v>
      </c>
      <c r="D175" s="18" t="s">
        <v>295</v>
      </c>
      <c r="E175" s="18" t="s">
        <v>296</v>
      </c>
      <c r="F175" s="18" t="s">
        <v>342</v>
      </c>
      <c r="G175" s="28" t="s">
        <v>41</v>
      </c>
      <c r="H175" s="30">
        <v>450</v>
      </c>
      <c r="I175" s="28" t="s">
        <v>42</v>
      </c>
      <c r="J175" s="18" t="s">
        <v>43</v>
      </c>
      <c r="K175" s="28" t="s">
        <v>105</v>
      </c>
      <c r="L175" s="28" t="s">
        <v>101</v>
      </c>
      <c r="M175" s="20" t="s">
        <v>46</v>
      </c>
      <c r="N175" s="28"/>
      <c r="O175" s="28"/>
      <c r="P175" s="28"/>
      <c r="Q175" s="28"/>
      <c r="R175" s="28" t="s">
        <v>343</v>
      </c>
      <c r="S175" s="18" t="s">
        <v>84</v>
      </c>
      <c r="T175" s="28" t="s">
        <v>48</v>
      </c>
      <c r="U175" s="28" t="s">
        <v>49</v>
      </c>
      <c r="V175" s="20" t="s">
        <v>50</v>
      </c>
      <c r="W175" s="25" t="s">
        <v>42</v>
      </c>
      <c r="X175" s="28"/>
      <c r="Y175" s="28"/>
      <c r="Z175" s="28"/>
      <c r="AA175" s="28"/>
      <c r="AB175" s="28"/>
      <c r="AC175" s="28"/>
      <c r="AD175" s="20"/>
    </row>
    <row r="176" ht="36" customHeight="1" spans="1:30">
      <c r="A176" s="29">
        <v>62</v>
      </c>
      <c r="B176" s="29">
        <f>COUNT($B$1:B175)+1</f>
        <v>170</v>
      </c>
      <c r="C176" s="18" t="s">
        <v>276</v>
      </c>
      <c r="D176" s="18" t="s">
        <v>295</v>
      </c>
      <c r="E176" s="18" t="s">
        <v>344</v>
      </c>
      <c r="F176" s="18" t="s">
        <v>345</v>
      </c>
      <c r="G176" s="28" t="s">
        <v>41</v>
      </c>
      <c r="H176" s="30">
        <v>500</v>
      </c>
      <c r="I176" s="28" t="s">
        <v>42</v>
      </c>
      <c r="J176" s="18" t="s">
        <v>346</v>
      </c>
      <c r="K176" s="28" t="s">
        <v>106</v>
      </c>
      <c r="L176" s="28" t="s">
        <v>101</v>
      </c>
      <c r="M176" s="20" t="s">
        <v>46</v>
      </c>
      <c r="N176" s="28"/>
      <c r="O176" s="28"/>
      <c r="P176" s="28"/>
      <c r="Q176" s="28"/>
      <c r="R176" s="28" t="s">
        <v>107</v>
      </c>
      <c r="S176" s="18"/>
      <c r="T176" s="28" t="s">
        <v>48</v>
      </c>
      <c r="U176" s="28" t="s">
        <v>49</v>
      </c>
      <c r="V176" s="20" t="s">
        <v>50</v>
      </c>
      <c r="W176" s="25" t="s">
        <v>42</v>
      </c>
      <c r="X176" s="28"/>
      <c r="Y176" s="28"/>
      <c r="Z176" s="28"/>
      <c r="AA176" s="28"/>
      <c r="AB176" s="28"/>
      <c r="AC176" s="28"/>
      <c r="AD176" s="20"/>
    </row>
    <row r="177" ht="36" customHeight="1" spans="1:30">
      <c r="A177" s="29">
        <v>63</v>
      </c>
      <c r="B177" s="29">
        <f>COUNT($B$1:B176)+1</f>
        <v>171</v>
      </c>
      <c r="C177" s="18" t="s">
        <v>276</v>
      </c>
      <c r="D177" s="18" t="s">
        <v>295</v>
      </c>
      <c r="E177" s="18" t="s">
        <v>347</v>
      </c>
      <c r="F177" s="18" t="s">
        <v>348</v>
      </c>
      <c r="G177" s="28" t="s">
        <v>41</v>
      </c>
      <c r="H177" s="30">
        <v>598</v>
      </c>
      <c r="I177" s="28" t="s">
        <v>42</v>
      </c>
      <c r="J177" s="18" t="s">
        <v>43</v>
      </c>
      <c r="K177" s="20" t="s">
        <v>44</v>
      </c>
      <c r="L177" s="28" t="s">
        <v>45</v>
      </c>
      <c r="M177" s="20" t="s">
        <v>46</v>
      </c>
      <c r="N177" s="28"/>
      <c r="O177" s="28"/>
      <c r="P177" s="28"/>
      <c r="Q177" s="28"/>
      <c r="R177" s="28" t="s">
        <v>47</v>
      </c>
      <c r="S177" s="18"/>
      <c r="T177" s="28" t="s">
        <v>48</v>
      </c>
      <c r="U177" s="28" t="s">
        <v>49</v>
      </c>
      <c r="V177" s="20" t="s">
        <v>50</v>
      </c>
      <c r="W177" s="25" t="s">
        <v>42</v>
      </c>
      <c r="X177" s="28"/>
      <c r="Y177" s="28"/>
      <c r="Z177" s="28"/>
      <c r="AA177" s="28"/>
      <c r="AB177" s="28"/>
      <c r="AC177" s="28"/>
      <c r="AD177" s="20"/>
    </row>
    <row r="178" ht="36" customHeight="1" spans="1:30">
      <c r="A178" s="29">
        <v>64</v>
      </c>
      <c r="B178" s="29">
        <f>COUNT($B$1:B177)+1</f>
        <v>172</v>
      </c>
      <c r="C178" s="18" t="s">
        <v>276</v>
      </c>
      <c r="D178" s="18" t="s">
        <v>295</v>
      </c>
      <c r="E178" s="18" t="s">
        <v>349</v>
      </c>
      <c r="F178" s="18" t="s">
        <v>350</v>
      </c>
      <c r="G178" s="28" t="s">
        <v>41</v>
      </c>
      <c r="H178" s="30">
        <v>650</v>
      </c>
      <c r="I178" s="28" t="s">
        <v>42</v>
      </c>
      <c r="J178" s="18" t="s">
        <v>43</v>
      </c>
      <c r="K178" s="20" t="s">
        <v>44</v>
      </c>
      <c r="L178" s="28" t="s">
        <v>45</v>
      </c>
      <c r="M178" s="20" t="s">
        <v>46</v>
      </c>
      <c r="N178" s="28"/>
      <c r="O178" s="28"/>
      <c r="P178" s="28"/>
      <c r="Q178" s="28"/>
      <c r="R178" s="28" t="s">
        <v>47</v>
      </c>
      <c r="S178" s="18"/>
      <c r="T178" s="28" t="s">
        <v>48</v>
      </c>
      <c r="U178" s="28" t="s">
        <v>49</v>
      </c>
      <c r="V178" s="20" t="s">
        <v>50</v>
      </c>
      <c r="W178" s="25" t="s">
        <v>42</v>
      </c>
      <c r="X178" s="28"/>
      <c r="Y178" s="28"/>
      <c r="Z178" s="28"/>
      <c r="AA178" s="28"/>
      <c r="AB178" s="28"/>
      <c r="AC178" s="28"/>
      <c r="AD178" s="20"/>
    </row>
    <row r="179" ht="36" customHeight="1" spans="1:30">
      <c r="A179" s="29">
        <v>65</v>
      </c>
      <c r="B179" s="29">
        <f>COUNT($B$1:B178)+1</f>
        <v>173</v>
      </c>
      <c r="C179" s="18" t="s">
        <v>276</v>
      </c>
      <c r="D179" s="18" t="s">
        <v>295</v>
      </c>
      <c r="E179" s="18" t="s">
        <v>349</v>
      </c>
      <c r="F179" s="18" t="s">
        <v>351</v>
      </c>
      <c r="G179" s="28" t="s">
        <v>41</v>
      </c>
      <c r="H179" s="30">
        <v>650</v>
      </c>
      <c r="I179" s="28" t="s">
        <v>42</v>
      </c>
      <c r="J179" s="18" t="s">
        <v>43</v>
      </c>
      <c r="K179" s="20" t="s">
        <v>44</v>
      </c>
      <c r="L179" s="28" t="s">
        <v>45</v>
      </c>
      <c r="M179" s="20" t="s">
        <v>46</v>
      </c>
      <c r="N179" s="28"/>
      <c r="O179" s="28"/>
      <c r="P179" s="28"/>
      <c r="Q179" s="28"/>
      <c r="R179" s="28" t="s">
        <v>47</v>
      </c>
      <c r="S179" s="18"/>
      <c r="T179" s="28" t="s">
        <v>48</v>
      </c>
      <c r="U179" s="28" t="s">
        <v>49</v>
      </c>
      <c r="V179" s="20" t="s">
        <v>50</v>
      </c>
      <c r="W179" s="25" t="s">
        <v>42</v>
      </c>
      <c r="X179" s="28"/>
      <c r="Y179" s="28"/>
      <c r="Z179" s="28"/>
      <c r="AA179" s="28"/>
      <c r="AB179" s="28"/>
      <c r="AC179" s="28"/>
      <c r="AD179" s="20"/>
    </row>
    <row r="180" ht="36" customHeight="1" spans="1:30">
      <c r="A180" s="29">
        <v>66</v>
      </c>
      <c r="B180" s="29">
        <f>COUNT($B$1:B179)+1</f>
        <v>174</v>
      </c>
      <c r="C180" s="18" t="s">
        <v>276</v>
      </c>
      <c r="D180" s="18" t="s">
        <v>295</v>
      </c>
      <c r="E180" s="18" t="s">
        <v>349</v>
      </c>
      <c r="F180" s="18" t="s">
        <v>352</v>
      </c>
      <c r="G180" s="28" t="s">
        <v>41</v>
      </c>
      <c r="H180" s="30">
        <v>650</v>
      </c>
      <c r="I180" s="28" t="s">
        <v>42</v>
      </c>
      <c r="J180" s="18" t="s">
        <v>43</v>
      </c>
      <c r="K180" s="20" t="s">
        <v>65</v>
      </c>
      <c r="L180" s="28" t="s">
        <v>45</v>
      </c>
      <c r="M180" s="20" t="s">
        <v>46</v>
      </c>
      <c r="N180" s="28"/>
      <c r="O180" s="28"/>
      <c r="P180" s="28"/>
      <c r="Q180" s="28"/>
      <c r="R180" s="28" t="s">
        <v>66</v>
      </c>
      <c r="S180" s="18"/>
      <c r="T180" s="28" t="s">
        <v>48</v>
      </c>
      <c r="U180" s="28" t="s">
        <v>49</v>
      </c>
      <c r="V180" s="20" t="s">
        <v>50</v>
      </c>
      <c r="W180" s="25" t="s">
        <v>42</v>
      </c>
      <c r="X180" s="28"/>
      <c r="Y180" s="28"/>
      <c r="Z180" s="28"/>
      <c r="AA180" s="28"/>
      <c r="AB180" s="28"/>
      <c r="AC180" s="28"/>
      <c r="AD180" s="20"/>
    </row>
    <row r="181" ht="36" customHeight="1" spans="1:30">
      <c r="A181" s="29"/>
      <c r="B181" s="29">
        <f>COUNT($B$1:B180)+1</f>
        <v>175</v>
      </c>
      <c r="C181" s="18" t="s">
        <v>276</v>
      </c>
      <c r="D181" s="18" t="s">
        <v>295</v>
      </c>
      <c r="E181" s="18" t="s">
        <v>315</v>
      </c>
      <c r="F181" s="18" t="s">
        <v>353</v>
      </c>
      <c r="G181" s="28" t="s">
        <v>41</v>
      </c>
      <c r="H181" s="30">
        <v>650</v>
      </c>
      <c r="I181" s="28" t="s">
        <v>42</v>
      </c>
      <c r="J181" s="18" t="s">
        <v>43</v>
      </c>
      <c r="K181" s="20" t="s">
        <v>65</v>
      </c>
      <c r="L181" s="28" t="s">
        <v>45</v>
      </c>
      <c r="M181" s="20" t="s">
        <v>46</v>
      </c>
      <c r="N181" s="28"/>
      <c r="O181" s="28"/>
      <c r="P181" s="28"/>
      <c r="Q181" s="28"/>
      <c r="R181" s="28" t="s">
        <v>66</v>
      </c>
      <c r="S181" s="18"/>
      <c r="T181" s="28" t="s">
        <v>48</v>
      </c>
      <c r="U181" s="28" t="s">
        <v>49</v>
      </c>
      <c r="V181" s="20" t="s">
        <v>50</v>
      </c>
      <c r="W181" s="25" t="s">
        <v>42</v>
      </c>
      <c r="X181" s="28"/>
      <c r="Y181" s="28"/>
      <c r="Z181" s="28"/>
      <c r="AA181" s="28"/>
      <c r="AB181" s="28"/>
      <c r="AC181" s="28"/>
      <c r="AD181" s="20"/>
    </row>
    <row r="182" ht="36" customHeight="1" spans="1:30">
      <c r="A182" s="29">
        <v>70</v>
      </c>
      <c r="B182" s="29">
        <f>COUNT($B$1:B181)+1</f>
        <v>176</v>
      </c>
      <c r="C182" s="18" t="s">
        <v>276</v>
      </c>
      <c r="D182" s="18" t="s">
        <v>295</v>
      </c>
      <c r="E182" s="18" t="s">
        <v>296</v>
      </c>
      <c r="F182" s="18" t="s">
        <v>354</v>
      </c>
      <c r="G182" s="28" t="s">
        <v>41</v>
      </c>
      <c r="H182" s="30">
        <v>500</v>
      </c>
      <c r="I182" s="28" t="s">
        <v>42</v>
      </c>
      <c r="J182" s="18" t="s">
        <v>304</v>
      </c>
      <c r="K182" s="28" t="s">
        <v>105</v>
      </c>
      <c r="L182" s="28" t="s">
        <v>101</v>
      </c>
      <c r="M182" s="20" t="s">
        <v>46</v>
      </c>
      <c r="N182" s="28"/>
      <c r="O182" s="28"/>
      <c r="P182" s="28"/>
      <c r="Q182" s="28"/>
      <c r="R182" s="28" t="s">
        <v>206</v>
      </c>
      <c r="S182" s="18"/>
      <c r="T182" s="28" t="s">
        <v>48</v>
      </c>
      <c r="U182" s="28" t="s">
        <v>49</v>
      </c>
      <c r="V182" s="20" t="s">
        <v>50</v>
      </c>
      <c r="W182" s="25" t="s">
        <v>42</v>
      </c>
      <c r="X182" s="28"/>
      <c r="Y182" s="28"/>
      <c r="Z182" s="28"/>
      <c r="AA182" s="28"/>
      <c r="AB182" s="28"/>
      <c r="AC182" s="28"/>
      <c r="AD182" s="20"/>
    </row>
    <row r="183" ht="36" customHeight="1" spans="1:30">
      <c r="A183" s="29">
        <v>73</v>
      </c>
      <c r="B183" s="29">
        <f>COUNT($B$1:B182)+1</f>
        <v>177</v>
      </c>
      <c r="C183" s="18" t="s">
        <v>276</v>
      </c>
      <c r="D183" s="18" t="s">
        <v>295</v>
      </c>
      <c r="E183" s="18" t="s">
        <v>296</v>
      </c>
      <c r="F183" s="18" t="s">
        <v>355</v>
      </c>
      <c r="G183" s="28" t="s">
        <v>41</v>
      </c>
      <c r="H183" s="30">
        <v>450</v>
      </c>
      <c r="I183" s="28" t="s">
        <v>42</v>
      </c>
      <c r="J183" s="18" t="s">
        <v>43</v>
      </c>
      <c r="K183" s="28" t="s">
        <v>105</v>
      </c>
      <c r="L183" s="28" t="s">
        <v>101</v>
      </c>
      <c r="M183" s="20" t="s">
        <v>46</v>
      </c>
      <c r="N183" s="28"/>
      <c r="O183" s="28"/>
      <c r="P183" s="28"/>
      <c r="Q183" s="28"/>
      <c r="R183" s="28" t="s">
        <v>343</v>
      </c>
      <c r="S183" s="18" t="s">
        <v>84</v>
      </c>
      <c r="T183" s="28" t="s">
        <v>48</v>
      </c>
      <c r="U183" s="28" t="s">
        <v>49</v>
      </c>
      <c r="V183" s="20" t="s">
        <v>50</v>
      </c>
      <c r="W183" s="25" t="s">
        <v>42</v>
      </c>
      <c r="X183" s="28"/>
      <c r="Y183" s="28"/>
      <c r="Z183" s="28"/>
      <c r="AA183" s="28"/>
      <c r="AB183" s="28"/>
      <c r="AC183" s="28"/>
      <c r="AD183" s="20"/>
    </row>
    <row r="184" ht="36" customHeight="1" spans="1:30">
      <c r="A184" s="18">
        <v>65</v>
      </c>
      <c r="B184" s="18">
        <f>COUNT($B$1:B183)+1</f>
        <v>178</v>
      </c>
      <c r="C184" s="37" t="s">
        <v>276</v>
      </c>
      <c r="D184" s="38" t="s">
        <v>295</v>
      </c>
      <c r="E184" s="18" t="s">
        <v>356</v>
      </c>
      <c r="F184" s="18" t="s">
        <v>357</v>
      </c>
      <c r="G184" s="38" t="s">
        <v>41</v>
      </c>
      <c r="H184" s="38">
        <v>500</v>
      </c>
      <c r="I184" s="37">
        <v>1</v>
      </c>
      <c r="J184" s="18" t="s">
        <v>43</v>
      </c>
      <c r="K184" s="37" t="s">
        <v>105</v>
      </c>
      <c r="L184" s="37" t="s">
        <v>101</v>
      </c>
      <c r="M184" s="20" t="s">
        <v>46</v>
      </c>
      <c r="N184" s="37"/>
      <c r="O184" s="37"/>
      <c r="P184" s="37"/>
      <c r="Q184" s="37"/>
      <c r="R184" s="60" t="s">
        <v>206</v>
      </c>
      <c r="S184" s="18"/>
      <c r="T184" s="28" t="s">
        <v>102</v>
      </c>
      <c r="U184" s="37" t="s">
        <v>49</v>
      </c>
      <c r="V184" s="37" t="s">
        <v>50</v>
      </c>
      <c r="W184" s="25" t="s">
        <v>42</v>
      </c>
      <c r="X184" s="37"/>
      <c r="Y184" s="37"/>
      <c r="Z184" s="37"/>
      <c r="AA184" s="37"/>
      <c r="AB184" s="37"/>
      <c r="AC184" s="37"/>
      <c r="AD184" s="37"/>
    </row>
    <row r="185" ht="36" customHeight="1" spans="1:30">
      <c r="A185" s="18"/>
      <c r="B185" s="18">
        <f>COUNT($B$1:B184)+1</f>
        <v>179</v>
      </c>
      <c r="C185" s="37" t="s">
        <v>276</v>
      </c>
      <c r="D185" s="38" t="s">
        <v>295</v>
      </c>
      <c r="E185" s="18" t="s">
        <v>356</v>
      </c>
      <c r="F185" s="18" t="s">
        <v>357</v>
      </c>
      <c r="G185" s="38" t="s">
        <v>69</v>
      </c>
      <c r="H185" s="38">
        <v>260</v>
      </c>
      <c r="I185" s="37">
        <v>1</v>
      </c>
      <c r="J185" s="18" t="s">
        <v>43</v>
      </c>
      <c r="K185" s="37" t="s">
        <v>106</v>
      </c>
      <c r="L185" s="37" t="s">
        <v>101</v>
      </c>
      <c r="M185" s="20" t="s">
        <v>46</v>
      </c>
      <c r="N185" s="37"/>
      <c r="O185" s="37"/>
      <c r="P185" s="37"/>
      <c r="Q185" s="37"/>
      <c r="R185" s="60" t="s">
        <v>107</v>
      </c>
      <c r="S185" s="18"/>
      <c r="T185" s="28" t="s">
        <v>102</v>
      </c>
      <c r="U185" s="37" t="s">
        <v>49</v>
      </c>
      <c r="V185" s="37" t="s">
        <v>50</v>
      </c>
      <c r="W185" s="25" t="s">
        <v>42</v>
      </c>
      <c r="X185" s="37"/>
      <c r="Y185" s="37"/>
      <c r="Z185" s="37"/>
      <c r="AA185" s="37"/>
      <c r="AB185" s="37"/>
      <c r="AC185" s="37"/>
      <c r="AD185" s="37"/>
    </row>
    <row r="186" ht="36" customHeight="1" spans="1:30">
      <c r="A186" s="37">
        <v>66</v>
      </c>
      <c r="B186" s="37">
        <f>COUNT($B$1:B185)+1</f>
        <v>180</v>
      </c>
      <c r="C186" s="37" t="s">
        <v>276</v>
      </c>
      <c r="D186" s="38" t="s">
        <v>295</v>
      </c>
      <c r="E186" s="38" t="s">
        <v>358</v>
      </c>
      <c r="F186" s="18" t="s">
        <v>316</v>
      </c>
      <c r="G186" s="38" t="s">
        <v>41</v>
      </c>
      <c r="H186" s="38">
        <v>40</v>
      </c>
      <c r="I186" s="37">
        <v>1</v>
      </c>
      <c r="J186" s="18" t="s">
        <v>43</v>
      </c>
      <c r="K186" s="37" t="s">
        <v>65</v>
      </c>
      <c r="L186" s="37" t="s">
        <v>101</v>
      </c>
      <c r="M186" s="20" t="s">
        <v>46</v>
      </c>
      <c r="N186" s="37"/>
      <c r="O186" s="37"/>
      <c r="P186" s="37"/>
      <c r="Q186" s="37"/>
      <c r="R186" s="28" t="s">
        <v>359</v>
      </c>
      <c r="S186" s="18"/>
      <c r="T186" s="28" t="s">
        <v>102</v>
      </c>
      <c r="U186" s="37" t="s">
        <v>49</v>
      </c>
      <c r="V186" s="37" t="s">
        <v>50</v>
      </c>
      <c r="W186" s="25" t="s">
        <v>42</v>
      </c>
      <c r="X186" s="37"/>
      <c r="Y186" s="37"/>
      <c r="Z186" s="37"/>
      <c r="AA186" s="37"/>
      <c r="AB186" s="37"/>
      <c r="AC186" s="37"/>
      <c r="AD186" s="37"/>
    </row>
    <row r="187" ht="36" customHeight="1" spans="1:30">
      <c r="A187" s="12">
        <v>76</v>
      </c>
      <c r="B187" s="12">
        <f>COUNT($B$1:B186)+1</f>
        <v>181</v>
      </c>
      <c r="C187" s="12" t="s">
        <v>276</v>
      </c>
      <c r="D187" s="12" t="s">
        <v>360</v>
      </c>
      <c r="E187" s="24" t="s">
        <v>361</v>
      </c>
      <c r="F187" s="24" t="s">
        <v>362</v>
      </c>
      <c r="G187" s="25" t="s">
        <v>69</v>
      </c>
      <c r="H187" s="26">
        <v>351</v>
      </c>
      <c r="I187" s="25" t="s">
        <v>42</v>
      </c>
      <c r="J187" s="24" t="s">
        <v>43</v>
      </c>
      <c r="K187" s="25" t="s">
        <v>363</v>
      </c>
      <c r="L187" s="25" t="s">
        <v>71</v>
      </c>
      <c r="M187" s="20" t="s">
        <v>46</v>
      </c>
      <c r="N187" s="25"/>
      <c r="O187" s="25"/>
      <c r="P187" s="25"/>
      <c r="Q187" s="25"/>
      <c r="R187" s="25" t="s">
        <v>72</v>
      </c>
      <c r="S187" s="24"/>
      <c r="T187" s="26">
        <v>2017</v>
      </c>
      <c r="U187" s="25" t="s">
        <v>49</v>
      </c>
      <c r="V187" s="25" t="s">
        <v>50</v>
      </c>
      <c r="W187" s="25" t="s">
        <v>42</v>
      </c>
      <c r="X187" s="25"/>
      <c r="Y187" s="25"/>
      <c r="Z187" s="25"/>
      <c r="AA187" s="25"/>
      <c r="AB187" s="25"/>
      <c r="AC187" s="25"/>
      <c r="AD187" s="25"/>
    </row>
    <row r="188" ht="36" customHeight="1" spans="1:30">
      <c r="A188" s="12">
        <v>77</v>
      </c>
      <c r="B188" s="12">
        <f>COUNT($B$1:B187)+1</f>
        <v>182</v>
      </c>
      <c r="C188" s="12" t="s">
        <v>276</v>
      </c>
      <c r="D188" s="12" t="s">
        <v>360</v>
      </c>
      <c r="E188" s="12" t="s">
        <v>356</v>
      </c>
      <c r="F188" s="24" t="s">
        <v>364</v>
      </c>
      <c r="G188" s="25" t="s">
        <v>69</v>
      </c>
      <c r="H188" s="26">
        <v>338</v>
      </c>
      <c r="I188" s="25" t="s">
        <v>42</v>
      </c>
      <c r="J188" s="24" t="s">
        <v>43</v>
      </c>
      <c r="K188" s="25" t="s">
        <v>363</v>
      </c>
      <c r="L188" s="25" t="s">
        <v>71</v>
      </c>
      <c r="M188" s="20" t="s">
        <v>46</v>
      </c>
      <c r="N188" s="25"/>
      <c r="O188" s="25"/>
      <c r="P188" s="25"/>
      <c r="Q188" s="25"/>
      <c r="R188" s="25" t="s">
        <v>72</v>
      </c>
      <c r="S188" s="24"/>
      <c r="T188" s="26">
        <v>2017</v>
      </c>
      <c r="U188" s="25" t="s">
        <v>49</v>
      </c>
      <c r="V188" s="25" t="s">
        <v>50</v>
      </c>
      <c r="W188" s="25" t="s">
        <v>42</v>
      </c>
      <c r="X188" s="25"/>
      <c r="Y188" s="25"/>
      <c r="Z188" s="25"/>
      <c r="AA188" s="25"/>
      <c r="AB188" s="25"/>
      <c r="AC188" s="25"/>
      <c r="AD188" s="25"/>
    </row>
    <row r="189" ht="36" customHeight="1" spans="1:30">
      <c r="A189" s="12">
        <v>78</v>
      </c>
      <c r="B189" s="12">
        <f>COUNT($B$1:B188)+1</f>
        <v>183</v>
      </c>
      <c r="C189" s="12" t="s">
        <v>276</v>
      </c>
      <c r="D189" s="12" t="s">
        <v>360</v>
      </c>
      <c r="E189" s="12" t="s">
        <v>365</v>
      </c>
      <c r="F189" s="72" t="s">
        <v>366</v>
      </c>
      <c r="G189" s="25" t="s">
        <v>41</v>
      </c>
      <c r="H189" s="26">
        <v>650</v>
      </c>
      <c r="I189" s="25" t="s">
        <v>42</v>
      </c>
      <c r="J189" s="72" t="s">
        <v>43</v>
      </c>
      <c r="K189" s="20" t="s">
        <v>65</v>
      </c>
      <c r="L189" s="25" t="s">
        <v>45</v>
      </c>
      <c r="M189" s="20" t="s">
        <v>46</v>
      </c>
      <c r="N189" s="25"/>
      <c r="O189" s="25"/>
      <c r="P189" s="25"/>
      <c r="Q189" s="25"/>
      <c r="R189" s="25" t="s">
        <v>47</v>
      </c>
      <c r="S189" s="72"/>
      <c r="T189" s="26">
        <v>2017</v>
      </c>
      <c r="U189" s="25" t="s">
        <v>49</v>
      </c>
      <c r="V189" s="25" t="s">
        <v>50</v>
      </c>
      <c r="W189" s="25" t="s">
        <v>42</v>
      </c>
      <c r="X189" s="25"/>
      <c r="Y189" s="25"/>
      <c r="Z189" s="25"/>
      <c r="AA189" s="25"/>
      <c r="AB189" s="25"/>
      <c r="AC189" s="25"/>
      <c r="AD189" s="25"/>
    </row>
    <row r="190" ht="36" customHeight="1" spans="1:30">
      <c r="A190" s="12">
        <v>79</v>
      </c>
      <c r="B190" s="12">
        <f>COUNT($B$1:B189)+1</f>
        <v>184</v>
      </c>
      <c r="C190" s="12" t="s">
        <v>276</v>
      </c>
      <c r="D190" s="12" t="s">
        <v>360</v>
      </c>
      <c r="E190" s="12" t="s">
        <v>365</v>
      </c>
      <c r="F190" s="72" t="s">
        <v>367</v>
      </c>
      <c r="G190" s="25" t="s">
        <v>41</v>
      </c>
      <c r="H190" s="26">
        <v>585</v>
      </c>
      <c r="I190" s="25" t="s">
        <v>42</v>
      </c>
      <c r="J190" s="72" t="s">
        <v>43</v>
      </c>
      <c r="K190" s="20" t="s">
        <v>65</v>
      </c>
      <c r="L190" s="25" t="s">
        <v>45</v>
      </c>
      <c r="M190" s="20" t="s">
        <v>46</v>
      </c>
      <c r="N190" s="25"/>
      <c r="O190" s="25"/>
      <c r="P190" s="25"/>
      <c r="Q190" s="25"/>
      <c r="R190" s="25" t="s">
        <v>47</v>
      </c>
      <c r="S190" s="72"/>
      <c r="T190" s="26">
        <v>2017</v>
      </c>
      <c r="U190" s="25" t="s">
        <v>49</v>
      </c>
      <c r="V190" s="25" t="s">
        <v>50</v>
      </c>
      <c r="W190" s="25" t="s">
        <v>42</v>
      </c>
      <c r="X190" s="25"/>
      <c r="Y190" s="25"/>
      <c r="Z190" s="25"/>
      <c r="AA190" s="25"/>
      <c r="AB190" s="25"/>
      <c r="AC190" s="25"/>
      <c r="AD190" s="25"/>
    </row>
    <row r="191" ht="36" customHeight="1" spans="1:30">
      <c r="A191" s="12">
        <v>80</v>
      </c>
      <c r="B191" s="12">
        <f>COUNT($B$1:B190)+1</f>
        <v>185</v>
      </c>
      <c r="C191" s="12" t="s">
        <v>276</v>
      </c>
      <c r="D191" s="12" t="s">
        <v>360</v>
      </c>
      <c r="E191" s="12" t="s">
        <v>344</v>
      </c>
      <c r="F191" s="24" t="s">
        <v>368</v>
      </c>
      <c r="G191" s="25" t="s">
        <v>69</v>
      </c>
      <c r="H191" s="26">
        <v>312</v>
      </c>
      <c r="I191" s="25" t="s">
        <v>42</v>
      </c>
      <c r="J191" s="24" t="s">
        <v>43</v>
      </c>
      <c r="K191" s="25" t="s">
        <v>369</v>
      </c>
      <c r="L191" s="25" t="s">
        <v>121</v>
      </c>
      <c r="M191" s="20" t="s">
        <v>46</v>
      </c>
      <c r="N191" s="25"/>
      <c r="O191" s="25"/>
      <c r="P191" s="25"/>
      <c r="Q191" s="25"/>
      <c r="R191" s="25"/>
      <c r="S191" s="24"/>
      <c r="T191" s="26">
        <v>2017</v>
      </c>
      <c r="U191" s="25" t="s">
        <v>49</v>
      </c>
      <c r="V191" s="25" t="s">
        <v>50</v>
      </c>
      <c r="W191" s="25" t="s">
        <v>42</v>
      </c>
      <c r="X191" s="25"/>
      <c r="Y191" s="25"/>
      <c r="Z191" s="25"/>
      <c r="AA191" s="25"/>
      <c r="AB191" s="25"/>
      <c r="AC191" s="25"/>
      <c r="AD191" s="25"/>
    </row>
    <row r="192" ht="36" customHeight="1" spans="1:30">
      <c r="A192" s="12">
        <v>81</v>
      </c>
      <c r="B192" s="12">
        <f>COUNT($B$1:B191)+1</f>
        <v>186</v>
      </c>
      <c r="C192" s="12" t="s">
        <v>276</v>
      </c>
      <c r="D192" s="12" t="s">
        <v>360</v>
      </c>
      <c r="E192" s="12" t="s">
        <v>135</v>
      </c>
      <c r="F192" s="33" t="s">
        <v>370</v>
      </c>
      <c r="G192" s="25" t="s">
        <v>41</v>
      </c>
      <c r="H192" s="26">
        <v>571</v>
      </c>
      <c r="I192" s="25" t="s">
        <v>42</v>
      </c>
      <c r="J192" s="33" t="s">
        <v>43</v>
      </c>
      <c r="K192" s="25" t="s">
        <v>371</v>
      </c>
      <c r="L192" s="25" t="s">
        <v>74</v>
      </c>
      <c r="M192" s="20" t="s">
        <v>46</v>
      </c>
      <c r="N192" s="25"/>
      <c r="O192" s="25"/>
      <c r="P192" s="25"/>
      <c r="Q192" s="25"/>
      <c r="R192" s="25" t="s">
        <v>72</v>
      </c>
      <c r="S192" s="33" t="s">
        <v>84</v>
      </c>
      <c r="T192" s="26">
        <v>2017</v>
      </c>
      <c r="U192" s="25" t="s">
        <v>49</v>
      </c>
      <c r="V192" s="25" t="s">
        <v>50</v>
      </c>
      <c r="W192" s="25" t="s">
        <v>42</v>
      </c>
      <c r="X192" s="25"/>
      <c r="Y192" s="25"/>
      <c r="Z192" s="25"/>
      <c r="AA192" s="25"/>
      <c r="AB192" s="25"/>
      <c r="AC192" s="25"/>
      <c r="AD192" s="25"/>
    </row>
    <row r="193" ht="36" customHeight="1" spans="1:30">
      <c r="A193" s="12"/>
      <c r="B193" s="12">
        <f>COUNT($B$1:B192)+1</f>
        <v>187</v>
      </c>
      <c r="C193" s="12" t="s">
        <v>276</v>
      </c>
      <c r="D193" s="12" t="s">
        <v>360</v>
      </c>
      <c r="E193" s="12" t="s">
        <v>135</v>
      </c>
      <c r="F193" s="33" t="s">
        <v>370</v>
      </c>
      <c r="G193" s="25" t="s">
        <v>144</v>
      </c>
      <c r="H193" s="26">
        <v>236.6</v>
      </c>
      <c r="I193" s="25" t="s">
        <v>42</v>
      </c>
      <c r="J193" s="33" t="s">
        <v>43</v>
      </c>
      <c r="K193" s="25" t="s">
        <v>371</v>
      </c>
      <c r="L193" s="25" t="s">
        <v>74</v>
      </c>
      <c r="M193" s="20" t="s">
        <v>46</v>
      </c>
      <c r="N193" s="25"/>
      <c r="O193" s="25"/>
      <c r="P193" s="25"/>
      <c r="Q193" s="25"/>
      <c r="R193" s="25" t="s">
        <v>72</v>
      </c>
      <c r="S193" s="33" t="s">
        <v>84</v>
      </c>
      <c r="T193" s="26">
        <v>2017</v>
      </c>
      <c r="U193" s="25" t="s">
        <v>49</v>
      </c>
      <c r="V193" s="25" t="s">
        <v>50</v>
      </c>
      <c r="W193" s="25" t="s">
        <v>42</v>
      </c>
      <c r="X193" s="25"/>
      <c r="Y193" s="25"/>
      <c r="Z193" s="25"/>
      <c r="AA193" s="25"/>
      <c r="AB193" s="25"/>
      <c r="AC193" s="25"/>
      <c r="AD193" s="25"/>
    </row>
    <row r="194" ht="36" customHeight="1" spans="1:30">
      <c r="A194" s="12">
        <v>82</v>
      </c>
      <c r="B194" s="12">
        <f>COUNT($B$1:B193)+1</f>
        <v>188</v>
      </c>
      <c r="C194" s="12" t="s">
        <v>276</v>
      </c>
      <c r="D194" s="12" t="s">
        <v>360</v>
      </c>
      <c r="E194" s="12" t="s">
        <v>189</v>
      </c>
      <c r="F194" s="24" t="s">
        <v>372</v>
      </c>
      <c r="G194" s="25" t="s">
        <v>69</v>
      </c>
      <c r="H194" s="26">
        <v>312</v>
      </c>
      <c r="I194" s="25" t="s">
        <v>42</v>
      </c>
      <c r="J194" s="24" t="s">
        <v>43</v>
      </c>
      <c r="K194" s="25" t="s">
        <v>363</v>
      </c>
      <c r="L194" s="25" t="s">
        <v>71</v>
      </c>
      <c r="M194" s="20" t="s">
        <v>46</v>
      </c>
      <c r="N194" s="25"/>
      <c r="O194" s="25"/>
      <c r="P194" s="25"/>
      <c r="Q194" s="25"/>
      <c r="R194" s="25" t="s">
        <v>72</v>
      </c>
      <c r="S194" s="24"/>
      <c r="T194" s="26">
        <v>2017</v>
      </c>
      <c r="U194" s="25" t="s">
        <v>77</v>
      </c>
      <c r="V194" s="25" t="s">
        <v>50</v>
      </c>
      <c r="W194" s="25" t="s">
        <v>42</v>
      </c>
      <c r="X194" s="25"/>
      <c r="Y194" s="25"/>
      <c r="Z194" s="25"/>
      <c r="AA194" s="25"/>
      <c r="AB194" s="25"/>
      <c r="AC194" s="25"/>
      <c r="AD194" s="25"/>
    </row>
    <row r="195" ht="36" customHeight="1" spans="1:30">
      <c r="A195" s="12">
        <v>83</v>
      </c>
      <c r="B195" s="12">
        <f>COUNT($B$1:B194)+1</f>
        <v>189</v>
      </c>
      <c r="C195" s="12" t="s">
        <v>276</v>
      </c>
      <c r="D195" s="12" t="s">
        <v>360</v>
      </c>
      <c r="E195" s="12" t="s">
        <v>258</v>
      </c>
      <c r="F195" s="24" t="s">
        <v>373</v>
      </c>
      <c r="G195" s="25" t="s">
        <v>41</v>
      </c>
      <c r="H195" s="26">
        <v>572</v>
      </c>
      <c r="I195" s="25" t="s">
        <v>42</v>
      </c>
      <c r="J195" s="24" t="s">
        <v>43</v>
      </c>
      <c r="K195" s="25" t="s">
        <v>374</v>
      </c>
      <c r="L195" s="25" t="s">
        <v>118</v>
      </c>
      <c r="M195" s="20" t="s">
        <v>46</v>
      </c>
      <c r="N195" s="25"/>
      <c r="O195" s="25"/>
      <c r="P195" s="25"/>
      <c r="Q195" s="25"/>
      <c r="R195" s="25" t="s">
        <v>96</v>
      </c>
      <c r="S195" s="24"/>
      <c r="T195" s="26">
        <v>2017</v>
      </c>
      <c r="U195" s="25" t="s">
        <v>49</v>
      </c>
      <c r="V195" s="25" t="s">
        <v>50</v>
      </c>
      <c r="W195" s="25" t="s">
        <v>42</v>
      </c>
      <c r="X195" s="25"/>
      <c r="Y195" s="25"/>
      <c r="Z195" s="25"/>
      <c r="AA195" s="25"/>
      <c r="AB195" s="25"/>
      <c r="AC195" s="25"/>
      <c r="AD195" s="25"/>
    </row>
    <row r="196" ht="36" customHeight="1" spans="1:30">
      <c r="A196" s="12">
        <v>84</v>
      </c>
      <c r="B196" s="12">
        <f>COUNT($B$1:B195)+1</f>
        <v>190</v>
      </c>
      <c r="C196" s="12" t="s">
        <v>276</v>
      </c>
      <c r="D196" s="12" t="s">
        <v>360</v>
      </c>
      <c r="E196" s="12" t="s">
        <v>258</v>
      </c>
      <c r="F196" s="24" t="s">
        <v>375</v>
      </c>
      <c r="G196" s="25" t="s">
        <v>41</v>
      </c>
      <c r="H196" s="26">
        <v>572</v>
      </c>
      <c r="I196" s="25" t="s">
        <v>42</v>
      </c>
      <c r="J196" s="24" t="s">
        <v>43</v>
      </c>
      <c r="K196" s="25" t="s">
        <v>184</v>
      </c>
      <c r="L196" s="25" t="s">
        <v>74</v>
      </c>
      <c r="M196" s="20" t="s">
        <v>46</v>
      </c>
      <c r="N196" s="25"/>
      <c r="O196" s="25"/>
      <c r="P196" s="25"/>
      <c r="Q196" s="25"/>
      <c r="R196" s="25" t="s">
        <v>72</v>
      </c>
      <c r="S196" s="24"/>
      <c r="T196" s="26">
        <v>2017</v>
      </c>
      <c r="U196" s="25" t="s">
        <v>49</v>
      </c>
      <c r="V196" s="25" t="s">
        <v>50</v>
      </c>
      <c r="W196" s="25" t="s">
        <v>42</v>
      </c>
      <c r="X196" s="25"/>
      <c r="Y196" s="25"/>
      <c r="Z196" s="25"/>
      <c r="AA196" s="25"/>
      <c r="AB196" s="25"/>
      <c r="AC196" s="25"/>
      <c r="AD196" s="25"/>
    </row>
    <row r="197" ht="36" customHeight="1" spans="1:30">
      <c r="A197" s="12">
        <v>85</v>
      </c>
      <c r="B197" s="12">
        <f>COUNT($B$1:B196)+1</f>
        <v>191</v>
      </c>
      <c r="C197" s="12" t="s">
        <v>276</v>
      </c>
      <c r="D197" s="12" t="s">
        <v>360</v>
      </c>
      <c r="E197" s="12" t="s">
        <v>258</v>
      </c>
      <c r="F197" s="24" t="s">
        <v>376</v>
      </c>
      <c r="G197" s="25" t="s">
        <v>69</v>
      </c>
      <c r="H197" s="26">
        <v>312</v>
      </c>
      <c r="I197" s="25" t="s">
        <v>42</v>
      </c>
      <c r="J197" s="24" t="s">
        <v>43</v>
      </c>
      <c r="K197" s="25" t="s">
        <v>363</v>
      </c>
      <c r="L197" s="25" t="s">
        <v>71</v>
      </c>
      <c r="M197" s="20" t="s">
        <v>46</v>
      </c>
      <c r="N197" s="25"/>
      <c r="O197" s="25"/>
      <c r="P197" s="25"/>
      <c r="Q197" s="25"/>
      <c r="R197" s="25" t="s">
        <v>72</v>
      </c>
      <c r="S197" s="24"/>
      <c r="T197" s="26">
        <v>2017</v>
      </c>
      <c r="U197" s="25" t="s">
        <v>77</v>
      </c>
      <c r="V197" s="25" t="s">
        <v>50</v>
      </c>
      <c r="W197" s="25" t="s">
        <v>42</v>
      </c>
      <c r="X197" s="25" t="s">
        <v>377</v>
      </c>
      <c r="Y197" s="25"/>
      <c r="Z197" s="25"/>
      <c r="AA197" s="25"/>
      <c r="AB197" s="26">
        <v>0</v>
      </c>
      <c r="AC197" s="26">
        <f>AB197-H197</f>
        <v>-312</v>
      </c>
      <c r="AD197" s="25"/>
    </row>
    <row r="198" ht="36" customHeight="1" spans="1:30">
      <c r="A198" s="29" t="s">
        <v>53</v>
      </c>
      <c r="B198" s="29">
        <f>COUNT($B$1:B197)+1</f>
        <v>192</v>
      </c>
      <c r="C198" s="18" t="s">
        <v>276</v>
      </c>
      <c r="D198" s="18" t="s">
        <v>360</v>
      </c>
      <c r="E198" s="18" t="s">
        <v>233</v>
      </c>
      <c r="F198" s="18" t="s">
        <v>378</v>
      </c>
      <c r="G198" s="73" t="s">
        <v>379</v>
      </c>
      <c r="H198" s="38">
        <v>94.64</v>
      </c>
      <c r="I198" s="73">
        <v>1</v>
      </c>
      <c r="J198" s="18" t="s">
        <v>43</v>
      </c>
      <c r="K198" s="20" t="s">
        <v>56</v>
      </c>
      <c r="L198" s="28" t="s">
        <v>57</v>
      </c>
      <c r="M198" s="20" t="s">
        <v>46</v>
      </c>
      <c r="N198" s="28"/>
      <c r="O198" s="28"/>
      <c r="P198" s="28"/>
      <c r="Q198" s="28"/>
      <c r="R198" s="28" t="s">
        <v>58</v>
      </c>
      <c r="S198" s="18" t="s">
        <v>84</v>
      </c>
      <c r="T198" s="28" t="s">
        <v>48</v>
      </c>
      <c r="U198" s="28" t="s">
        <v>49</v>
      </c>
      <c r="V198" s="20" t="s">
        <v>50</v>
      </c>
      <c r="W198" s="25" t="s">
        <v>42</v>
      </c>
      <c r="X198" s="28"/>
      <c r="Y198" s="28"/>
      <c r="Z198" s="28"/>
      <c r="AA198" s="28"/>
      <c r="AB198" s="28"/>
      <c r="AC198" s="28"/>
      <c r="AD198" s="20"/>
    </row>
    <row r="199" ht="36" customHeight="1" spans="1:30">
      <c r="A199" s="29">
        <v>78</v>
      </c>
      <c r="B199" s="29">
        <f>COUNT($B$1:B198)+1</f>
        <v>193</v>
      </c>
      <c r="C199" s="18" t="s">
        <v>276</v>
      </c>
      <c r="D199" s="18" t="s">
        <v>360</v>
      </c>
      <c r="E199" s="18" t="s">
        <v>356</v>
      </c>
      <c r="F199" s="18" t="s">
        <v>364</v>
      </c>
      <c r="G199" s="28" t="s">
        <v>41</v>
      </c>
      <c r="H199" s="30">
        <v>650</v>
      </c>
      <c r="I199" s="28" t="s">
        <v>42</v>
      </c>
      <c r="J199" s="18" t="s">
        <v>43</v>
      </c>
      <c r="K199" s="20" t="s">
        <v>65</v>
      </c>
      <c r="L199" s="28" t="s">
        <v>45</v>
      </c>
      <c r="M199" s="20" t="s">
        <v>46</v>
      </c>
      <c r="N199" s="28"/>
      <c r="O199" s="28"/>
      <c r="P199" s="28"/>
      <c r="Q199" s="28"/>
      <c r="R199" s="28" t="s">
        <v>66</v>
      </c>
      <c r="S199" s="18"/>
      <c r="T199" s="28" t="s">
        <v>48</v>
      </c>
      <c r="U199" s="28" t="s">
        <v>49</v>
      </c>
      <c r="V199" s="20" t="s">
        <v>50</v>
      </c>
      <c r="W199" s="25" t="s">
        <v>42</v>
      </c>
      <c r="X199" s="28"/>
      <c r="Y199" s="28"/>
      <c r="Z199" s="28"/>
      <c r="AA199" s="28"/>
      <c r="AB199" s="28"/>
      <c r="AC199" s="28"/>
      <c r="AD199" s="20"/>
    </row>
    <row r="200" ht="36" customHeight="1" spans="1:30">
      <c r="A200" s="29">
        <v>80</v>
      </c>
      <c r="B200" s="29">
        <f>COUNT($B$1:B199)+1</f>
        <v>194</v>
      </c>
      <c r="C200" s="18" t="s">
        <v>276</v>
      </c>
      <c r="D200" s="18" t="s">
        <v>360</v>
      </c>
      <c r="E200" s="74" t="s">
        <v>361</v>
      </c>
      <c r="F200" s="18" t="s">
        <v>380</v>
      </c>
      <c r="G200" s="28" t="s">
        <v>41</v>
      </c>
      <c r="H200" s="29">
        <v>500</v>
      </c>
      <c r="I200" s="28" t="s">
        <v>42</v>
      </c>
      <c r="J200" s="18" t="s">
        <v>43</v>
      </c>
      <c r="K200" s="28" t="s">
        <v>381</v>
      </c>
      <c r="L200" s="28" t="s">
        <v>126</v>
      </c>
      <c r="M200" s="20" t="s">
        <v>46</v>
      </c>
      <c r="N200" s="28"/>
      <c r="O200" s="28"/>
      <c r="P200" s="28"/>
      <c r="Q200" s="28"/>
      <c r="R200" s="28" t="s">
        <v>244</v>
      </c>
      <c r="S200" s="18"/>
      <c r="T200" s="28" t="s">
        <v>48</v>
      </c>
      <c r="U200" s="28" t="s">
        <v>49</v>
      </c>
      <c r="V200" s="20" t="s">
        <v>50</v>
      </c>
      <c r="W200" s="25" t="s">
        <v>42</v>
      </c>
      <c r="X200" s="28"/>
      <c r="Y200" s="28"/>
      <c r="Z200" s="28"/>
      <c r="AA200" s="28"/>
      <c r="AB200" s="28"/>
      <c r="AC200" s="28"/>
      <c r="AD200" s="20"/>
    </row>
    <row r="201" ht="36" customHeight="1" spans="1:30">
      <c r="A201" s="29">
        <v>81</v>
      </c>
      <c r="B201" s="29">
        <f>COUNT($B$1:B200)+1</f>
        <v>195</v>
      </c>
      <c r="C201" s="18" t="s">
        <v>276</v>
      </c>
      <c r="D201" s="18" t="s">
        <v>360</v>
      </c>
      <c r="E201" s="74" t="s">
        <v>361</v>
      </c>
      <c r="F201" s="18" t="s">
        <v>382</v>
      </c>
      <c r="G201" s="28" t="s">
        <v>41</v>
      </c>
      <c r="H201" s="30">
        <v>650</v>
      </c>
      <c r="I201" s="28" t="s">
        <v>42</v>
      </c>
      <c r="J201" s="18" t="s">
        <v>43</v>
      </c>
      <c r="K201" s="20" t="s">
        <v>44</v>
      </c>
      <c r="L201" s="28" t="s">
        <v>45</v>
      </c>
      <c r="M201" s="20" t="s">
        <v>46</v>
      </c>
      <c r="N201" s="28"/>
      <c r="O201" s="28"/>
      <c r="P201" s="28"/>
      <c r="Q201" s="28"/>
      <c r="R201" s="28" t="s">
        <v>47</v>
      </c>
      <c r="S201" s="18"/>
      <c r="T201" s="28" t="s">
        <v>48</v>
      </c>
      <c r="U201" s="28" t="s">
        <v>49</v>
      </c>
      <c r="V201" s="20" t="s">
        <v>50</v>
      </c>
      <c r="W201" s="25" t="s">
        <v>42</v>
      </c>
      <c r="X201" s="28"/>
      <c r="Y201" s="28"/>
      <c r="Z201" s="28"/>
      <c r="AA201" s="28"/>
      <c r="AB201" s="28"/>
      <c r="AC201" s="28"/>
      <c r="AD201" s="20"/>
    </row>
    <row r="202" ht="36" customHeight="1" spans="1:30">
      <c r="A202" s="29">
        <v>82</v>
      </c>
      <c r="B202" s="29">
        <f>COUNT($B$1:B201)+1</f>
        <v>196</v>
      </c>
      <c r="C202" s="18" t="s">
        <v>276</v>
      </c>
      <c r="D202" s="18" t="s">
        <v>360</v>
      </c>
      <c r="E202" s="18" t="s">
        <v>383</v>
      </c>
      <c r="F202" s="18" t="s">
        <v>384</v>
      </c>
      <c r="G202" s="28" t="s">
        <v>41</v>
      </c>
      <c r="H202" s="30">
        <v>400</v>
      </c>
      <c r="I202" s="28" t="s">
        <v>42</v>
      </c>
      <c r="J202" s="18" t="s">
        <v>43</v>
      </c>
      <c r="K202" s="28" t="s">
        <v>106</v>
      </c>
      <c r="L202" s="28" t="s">
        <v>101</v>
      </c>
      <c r="M202" s="20" t="s">
        <v>46</v>
      </c>
      <c r="N202" s="28"/>
      <c r="O202" s="28"/>
      <c r="P202" s="28"/>
      <c r="Q202" s="28"/>
      <c r="R202" s="28" t="s">
        <v>107</v>
      </c>
      <c r="S202" s="18"/>
      <c r="T202" s="28" t="s">
        <v>48</v>
      </c>
      <c r="U202" s="28" t="s">
        <v>49</v>
      </c>
      <c r="V202" s="20" t="s">
        <v>50</v>
      </c>
      <c r="W202" s="25" t="s">
        <v>42</v>
      </c>
      <c r="X202" s="28"/>
      <c r="Y202" s="28"/>
      <c r="Z202" s="28"/>
      <c r="AA202" s="28"/>
      <c r="AB202" s="28"/>
      <c r="AC202" s="28"/>
      <c r="AD202" s="20"/>
    </row>
    <row r="203" ht="36" customHeight="1" spans="1:30">
      <c r="A203" s="29">
        <v>83</v>
      </c>
      <c r="B203" s="29">
        <f>COUNT($B$1:B202)+1</f>
        <v>197</v>
      </c>
      <c r="C203" s="18" t="s">
        <v>276</v>
      </c>
      <c r="D203" s="18" t="s">
        <v>360</v>
      </c>
      <c r="E203" s="18" t="s">
        <v>256</v>
      </c>
      <c r="F203" s="18" t="s">
        <v>385</v>
      </c>
      <c r="G203" s="28" t="s">
        <v>41</v>
      </c>
      <c r="H203" s="30">
        <v>500</v>
      </c>
      <c r="I203" s="28" t="s">
        <v>42</v>
      </c>
      <c r="J203" s="18" t="s">
        <v>43</v>
      </c>
      <c r="K203" s="28" t="s">
        <v>386</v>
      </c>
      <c r="L203" s="28" t="s">
        <v>142</v>
      </c>
      <c r="M203" s="20" t="s">
        <v>46</v>
      </c>
      <c r="N203" s="28"/>
      <c r="O203" s="28"/>
      <c r="P203" s="28"/>
      <c r="Q203" s="28"/>
      <c r="R203" s="28" t="s">
        <v>143</v>
      </c>
      <c r="S203" s="18"/>
      <c r="T203" s="28" t="s">
        <v>48</v>
      </c>
      <c r="U203" s="28" t="s">
        <v>49</v>
      </c>
      <c r="V203" s="20" t="s">
        <v>50</v>
      </c>
      <c r="W203" s="25" t="s">
        <v>42</v>
      </c>
      <c r="X203" s="28"/>
      <c r="Y203" s="28"/>
      <c r="Z203" s="28"/>
      <c r="AA203" s="28"/>
      <c r="AB203" s="28"/>
      <c r="AC203" s="28"/>
      <c r="AD203" s="20"/>
    </row>
    <row r="204" ht="36" customHeight="1" spans="1:30">
      <c r="A204" s="29">
        <v>84</v>
      </c>
      <c r="B204" s="29">
        <f>COUNT($B$1:B203)+1</f>
        <v>198</v>
      </c>
      <c r="C204" s="18" t="s">
        <v>276</v>
      </c>
      <c r="D204" s="18" t="s">
        <v>360</v>
      </c>
      <c r="E204" s="18" t="s">
        <v>349</v>
      </c>
      <c r="F204" s="18" t="s">
        <v>387</v>
      </c>
      <c r="G204" s="28" t="s">
        <v>41</v>
      </c>
      <c r="H204" s="29">
        <v>650</v>
      </c>
      <c r="I204" s="28" t="s">
        <v>42</v>
      </c>
      <c r="J204" s="18" t="s">
        <v>43</v>
      </c>
      <c r="K204" s="20" t="s">
        <v>65</v>
      </c>
      <c r="L204" s="28" t="s">
        <v>45</v>
      </c>
      <c r="M204" s="20" t="s">
        <v>46</v>
      </c>
      <c r="N204" s="28"/>
      <c r="O204" s="28"/>
      <c r="P204" s="28"/>
      <c r="Q204" s="28"/>
      <c r="R204" s="28" t="s">
        <v>66</v>
      </c>
      <c r="S204" s="18"/>
      <c r="T204" s="28" t="s">
        <v>48</v>
      </c>
      <c r="U204" s="28" t="s">
        <v>49</v>
      </c>
      <c r="V204" s="20" t="s">
        <v>50</v>
      </c>
      <c r="W204" s="25" t="s">
        <v>42</v>
      </c>
      <c r="X204" s="28"/>
      <c r="Y204" s="28"/>
      <c r="Z204" s="28"/>
      <c r="AA204" s="28"/>
      <c r="AB204" s="28"/>
      <c r="AC204" s="28"/>
      <c r="AD204" s="20"/>
    </row>
    <row r="205" ht="36" customHeight="1" spans="1:30">
      <c r="A205" s="29">
        <v>85</v>
      </c>
      <c r="B205" s="29">
        <f>COUNT($B$1:B204)+1</f>
        <v>199</v>
      </c>
      <c r="C205" s="18" t="s">
        <v>276</v>
      </c>
      <c r="D205" s="18" t="s">
        <v>360</v>
      </c>
      <c r="E205" s="18" t="s">
        <v>388</v>
      </c>
      <c r="F205" s="18" t="s">
        <v>389</v>
      </c>
      <c r="G205" s="28" t="s">
        <v>41</v>
      </c>
      <c r="H205" s="29">
        <v>559</v>
      </c>
      <c r="I205" s="28" t="s">
        <v>42</v>
      </c>
      <c r="J205" s="18" t="s">
        <v>43</v>
      </c>
      <c r="K205" s="20" t="s">
        <v>65</v>
      </c>
      <c r="L205" s="28" t="s">
        <v>45</v>
      </c>
      <c r="M205" s="20" t="s">
        <v>46</v>
      </c>
      <c r="N205" s="28"/>
      <c r="O205" s="28"/>
      <c r="P205" s="28"/>
      <c r="Q205" s="28"/>
      <c r="R205" s="28" t="s">
        <v>66</v>
      </c>
      <c r="S205" s="18"/>
      <c r="T205" s="28" t="s">
        <v>48</v>
      </c>
      <c r="U205" s="28" t="s">
        <v>49</v>
      </c>
      <c r="V205" s="20" t="s">
        <v>50</v>
      </c>
      <c r="W205" s="25" t="s">
        <v>42</v>
      </c>
      <c r="X205" s="28"/>
      <c r="Y205" s="28"/>
      <c r="Z205" s="28"/>
      <c r="AA205" s="28"/>
      <c r="AB205" s="28"/>
      <c r="AC205" s="28"/>
      <c r="AD205" s="20"/>
    </row>
    <row r="206" ht="36" customHeight="1" spans="1:30">
      <c r="A206" s="30">
        <v>87</v>
      </c>
      <c r="B206" s="30">
        <f>COUNT($B$1:B205)+1</f>
        <v>200</v>
      </c>
      <c r="C206" s="18" t="s">
        <v>276</v>
      </c>
      <c r="D206" s="18" t="s">
        <v>360</v>
      </c>
      <c r="E206" s="38" t="s">
        <v>390</v>
      </c>
      <c r="F206" s="75" t="s">
        <v>391</v>
      </c>
      <c r="G206" s="28" t="s">
        <v>41</v>
      </c>
      <c r="H206" s="30">
        <v>585</v>
      </c>
      <c r="I206" s="28" t="s">
        <v>42</v>
      </c>
      <c r="J206" s="75" t="s">
        <v>43</v>
      </c>
      <c r="K206" s="20" t="s">
        <v>44</v>
      </c>
      <c r="L206" s="28" t="s">
        <v>45</v>
      </c>
      <c r="M206" s="20" t="s">
        <v>46</v>
      </c>
      <c r="N206" s="28"/>
      <c r="O206" s="28"/>
      <c r="P206" s="28"/>
      <c r="Q206" s="28"/>
      <c r="R206" s="28" t="s">
        <v>47</v>
      </c>
      <c r="S206" s="75"/>
      <c r="T206" s="28" t="s">
        <v>48</v>
      </c>
      <c r="U206" s="28" t="s">
        <v>49</v>
      </c>
      <c r="V206" s="20" t="s">
        <v>50</v>
      </c>
      <c r="W206" s="25" t="s">
        <v>42</v>
      </c>
      <c r="X206" s="28"/>
      <c r="Y206" s="28"/>
      <c r="Z206" s="28"/>
      <c r="AA206" s="28"/>
      <c r="AB206" s="28"/>
      <c r="AC206" s="28"/>
      <c r="AD206" s="20"/>
    </row>
    <row r="207" ht="36" customHeight="1" spans="1:30">
      <c r="A207" s="30">
        <v>88</v>
      </c>
      <c r="B207" s="30">
        <f>COUNT($B$1:B206)+1</f>
        <v>201</v>
      </c>
      <c r="C207" s="18" t="s">
        <v>276</v>
      </c>
      <c r="D207" s="18" t="s">
        <v>360</v>
      </c>
      <c r="E207" s="38" t="s">
        <v>344</v>
      </c>
      <c r="F207" s="75" t="s">
        <v>392</v>
      </c>
      <c r="G207" s="28" t="s">
        <v>41</v>
      </c>
      <c r="H207" s="30">
        <v>650</v>
      </c>
      <c r="I207" s="28" t="s">
        <v>42</v>
      </c>
      <c r="J207" s="75" t="s">
        <v>43</v>
      </c>
      <c r="K207" s="20" t="s">
        <v>44</v>
      </c>
      <c r="L207" s="28" t="s">
        <v>45</v>
      </c>
      <c r="M207" s="20" t="s">
        <v>46</v>
      </c>
      <c r="N207" s="28"/>
      <c r="O207" s="28"/>
      <c r="P207" s="28"/>
      <c r="Q207" s="28"/>
      <c r="R207" s="28" t="s">
        <v>47</v>
      </c>
      <c r="S207" s="75"/>
      <c r="T207" s="28" t="s">
        <v>48</v>
      </c>
      <c r="U207" s="28" t="s">
        <v>49</v>
      </c>
      <c r="V207" s="20" t="s">
        <v>50</v>
      </c>
      <c r="W207" s="25" t="s">
        <v>42</v>
      </c>
      <c r="X207" s="28"/>
      <c r="Y207" s="28"/>
      <c r="Z207" s="28"/>
      <c r="AA207" s="28"/>
      <c r="AB207" s="28"/>
      <c r="AC207" s="28"/>
      <c r="AD207" s="20"/>
    </row>
    <row r="208" ht="36" customHeight="1" spans="1:30">
      <c r="A208" s="30">
        <v>89</v>
      </c>
      <c r="B208" s="30">
        <f>COUNT($B$1:B207)+1</f>
        <v>202</v>
      </c>
      <c r="C208" s="18" t="s">
        <v>276</v>
      </c>
      <c r="D208" s="18" t="s">
        <v>360</v>
      </c>
      <c r="E208" s="38" t="s">
        <v>256</v>
      </c>
      <c r="F208" s="75" t="s">
        <v>393</v>
      </c>
      <c r="G208" s="28" t="s">
        <v>41</v>
      </c>
      <c r="H208" s="30">
        <v>650</v>
      </c>
      <c r="I208" s="28" t="s">
        <v>42</v>
      </c>
      <c r="J208" s="75" t="s">
        <v>43</v>
      </c>
      <c r="K208" s="20" t="s">
        <v>44</v>
      </c>
      <c r="L208" s="28" t="s">
        <v>45</v>
      </c>
      <c r="M208" s="20" t="s">
        <v>46</v>
      </c>
      <c r="N208" s="28"/>
      <c r="O208" s="28"/>
      <c r="P208" s="28"/>
      <c r="Q208" s="28"/>
      <c r="R208" s="28" t="s">
        <v>47</v>
      </c>
      <c r="S208" s="75"/>
      <c r="T208" s="28" t="s">
        <v>48</v>
      </c>
      <c r="U208" s="28" t="s">
        <v>49</v>
      </c>
      <c r="V208" s="20" t="s">
        <v>50</v>
      </c>
      <c r="W208" s="25" t="s">
        <v>42</v>
      </c>
      <c r="X208" s="28"/>
      <c r="Y208" s="28"/>
      <c r="Z208" s="28"/>
      <c r="AA208" s="28"/>
      <c r="AB208" s="28"/>
      <c r="AC208" s="28"/>
      <c r="AD208" s="20"/>
    </row>
    <row r="209" ht="36" customHeight="1" spans="1:30">
      <c r="A209" s="30">
        <v>90</v>
      </c>
      <c r="B209" s="30">
        <f>COUNT($B$1:B208)+1</f>
        <v>203</v>
      </c>
      <c r="C209" s="18" t="s">
        <v>276</v>
      </c>
      <c r="D209" s="18" t="s">
        <v>360</v>
      </c>
      <c r="E209" s="38" t="s">
        <v>361</v>
      </c>
      <c r="F209" s="75" t="s">
        <v>394</v>
      </c>
      <c r="G209" s="28" t="s">
        <v>41</v>
      </c>
      <c r="H209" s="30">
        <v>403</v>
      </c>
      <c r="I209" s="28" t="s">
        <v>42</v>
      </c>
      <c r="J209" s="75" t="s">
        <v>43</v>
      </c>
      <c r="K209" s="20" t="s">
        <v>44</v>
      </c>
      <c r="L209" s="28" t="s">
        <v>45</v>
      </c>
      <c r="M209" s="20" t="s">
        <v>46</v>
      </c>
      <c r="N209" s="28"/>
      <c r="O209" s="28"/>
      <c r="P209" s="28"/>
      <c r="Q209" s="28"/>
      <c r="R209" s="28" t="s">
        <v>47</v>
      </c>
      <c r="S209" s="75"/>
      <c r="T209" s="28" t="s">
        <v>48</v>
      </c>
      <c r="U209" s="28" t="s">
        <v>49</v>
      </c>
      <c r="V209" s="20" t="s">
        <v>50</v>
      </c>
      <c r="W209" s="25" t="s">
        <v>42</v>
      </c>
      <c r="X209" s="28"/>
      <c r="Y209" s="28"/>
      <c r="Z209" s="28"/>
      <c r="AA209" s="28"/>
      <c r="AB209" s="28"/>
      <c r="AC209" s="28"/>
      <c r="AD209" s="20"/>
    </row>
    <row r="210" ht="36" customHeight="1" spans="1:30">
      <c r="A210" s="37">
        <v>69</v>
      </c>
      <c r="B210" s="37">
        <f>COUNT($B$1:B209)+1</f>
        <v>204</v>
      </c>
      <c r="C210" s="37" t="s">
        <v>276</v>
      </c>
      <c r="D210" s="38" t="s">
        <v>360</v>
      </c>
      <c r="E210" s="38" t="s">
        <v>395</v>
      </c>
      <c r="F210" s="18" t="s">
        <v>396</v>
      </c>
      <c r="G210" s="38" t="s">
        <v>41</v>
      </c>
      <c r="H210" s="38">
        <v>500</v>
      </c>
      <c r="I210" s="37">
        <v>1</v>
      </c>
      <c r="J210" s="18" t="s">
        <v>43</v>
      </c>
      <c r="K210" s="37" t="s">
        <v>106</v>
      </c>
      <c r="L210" s="37" t="s">
        <v>101</v>
      </c>
      <c r="M210" s="20" t="s">
        <v>46</v>
      </c>
      <c r="N210" s="37"/>
      <c r="O210" s="37"/>
      <c r="P210" s="37"/>
      <c r="Q210" s="37"/>
      <c r="R210" s="60" t="s">
        <v>107</v>
      </c>
      <c r="S210" s="18"/>
      <c r="T210" s="28" t="s">
        <v>102</v>
      </c>
      <c r="U210" s="37" t="s">
        <v>49</v>
      </c>
      <c r="V210" s="37" t="s">
        <v>50</v>
      </c>
      <c r="W210" s="25" t="s">
        <v>42</v>
      </c>
      <c r="X210" s="37"/>
      <c r="Y210" s="37"/>
      <c r="Z210" s="37"/>
      <c r="AA210" s="37"/>
      <c r="AB210" s="37"/>
      <c r="AC210" s="37"/>
      <c r="AD210" s="37"/>
    </row>
    <row r="211" ht="36" customHeight="1" spans="1:30">
      <c r="A211" s="37">
        <v>76</v>
      </c>
      <c r="B211" s="37">
        <f>COUNT($B$1:B210)+1</f>
        <v>205</v>
      </c>
      <c r="C211" s="37" t="s">
        <v>276</v>
      </c>
      <c r="D211" s="38" t="s">
        <v>360</v>
      </c>
      <c r="E211" s="38" t="s">
        <v>361</v>
      </c>
      <c r="F211" s="18" t="s">
        <v>397</v>
      </c>
      <c r="G211" s="38" t="s">
        <v>41</v>
      </c>
      <c r="H211" s="38">
        <v>500</v>
      </c>
      <c r="I211" s="37">
        <v>1</v>
      </c>
      <c r="J211" s="18" t="s">
        <v>43</v>
      </c>
      <c r="K211" s="37" t="s">
        <v>106</v>
      </c>
      <c r="L211" s="37" t="s">
        <v>101</v>
      </c>
      <c r="M211" s="20" t="s">
        <v>46</v>
      </c>
      <c r="N211" s="37"/>
      <c r="O211" s="37"/>
      <c r="P211" s="37"/>
      <c r="Q211" s="37"/>
      <c r="R211" s="60" t="s">
        <v>107</v>
      </c>
      <c r="S211" s="18"/>
      <c r="T211" s="28" t="s">
        <v>102</v>
      </c>
      <c r="U211" s="37" t="s">
        <v>49</v>
      </c>
      <c r="V211" s="37" t="s">
        <v>50</v>
      </c>
      <c r="W211" s="25" t="s">
        <v>42</v>
      </c>
      <c r="X211" s="37"/>
      <c r="Y211" s="37"/>
      <c r="Z211" s="37"/>
      <c r="AA211" s="37"/>
      <c r="AB211" s="37"/>
      <c r="AC211" s="37"/>
      <c r="AD211" s="37"/>
    </row>
    <row r="212" ht="36" customHeight="1" spans="1:30">
      <c r="A212" s="12">
        <v>91</v>
      </c>
      <c r="B212" s="12">
        <f>COUNT($B$1:B211)+1</f>
        <v>206</v>
      </c>
      <c r="C212" s="12" t="s">
        <v>276</v>
      </c>
      <c r="D212" s="12" t="s">
        <v>398</v>
      </c>
      <c r="E212" s="12" t="s">
        <v>221</v>
      </c>
      <c r="F212" s="24" t="s">
        <v>399</v>
      </c>
      <c r="G212" s="25" t="s">
        <v>41</v>
      </c>
      <c r="H212" s="26">
        <v>650</v>
      </c>
      <c r="I212" s="25" t="s">
        <v>42</v>
      </c>
      <c r="J212" s="24" t="s">
        <v>43</v>
      </c>
      <c r="K212" s="20" t="s">
        <v>65</v>
      </c>
      <c r="L212" s="25" t="s">
        <v>45</v>
      </c>
      <c r="M212" s="20" t="s">
        <v>46</v>
      </c>
      <c r="N212" s="25"/>
      <c r="O212" s="25"/>
      <c r="P212" s="25"/>
      <c r="Q212" s="25"/>
      <c r="R212" s="25" t="s">
        <v>66</v>
      </c>
      <c r="S212" s="24" t="s">
        <v>84</v>
      </c>
      <c r="T212" s="26">
        <v>2017</v>
      </c>
      <c r="U212" s="25" t="s">
        <v>49</v>
      </c>
      <c r="V212" s="25" t="s">
        <v>50</v>
      </c>
      <c r="W212" s="25" t="s">
        <v>42</v>
      </c>
      <c r="X212" s="25"/>
      <c r="Y212" s="25"/>
      <c r="Z212" s="25"/>
      <c r="AA212" s="25"/>
      <c r="AB212" s="25"/>
      <c r="AC212" s="25"/>
      <c r="AD212" s="25"/>
    </row>
    <row r="213" ht="36" customHeight="1" spans="1:30">
      <c r="A213" s="12">
        <v>92</v>
      </c>
      <c r="B213" s="12">
        <f>COUNT($B$1:B212)+1</f>
        <v>207</v>
      </c>
      <c r="C213" s="12" t="s">
        <v>276</v>
      </c>
      <c r="D213" s="12" t="s">
        <v>398</v>
      </c>
      <c r="E213" s="12" t="s">
        <v>221</v>
      </c>
      <c r="F213" s="24" t="s">
        <v>400</v>
      </c>
      <c r="G213" s="25" t="s">
        <v>379</v>
      </c>
      <c r="H213" s="26">
        <v>94.64</v>
      </c>
      <c r="I213" s="25" t="s">
        <v>42</v>
      </c>
      <c r="J213" s="24" t="s">
        <v>43</v>
      </c>
      <c r="K213" s="25" t="s">
        <v>80</v>
      </c>
      <c r="L213" s="25" t="s">
        <v>57</v>
      </c>
      <c r="M213" s="20" t="s">
        <v>46</v>
      </c>
      <c r="N213" s="25"/>
      <c r="O213" s="25"/>
      <c r="P213" s="25"/>
      <c r="Q213" s="25"/>
      <c r="R213" s="25" t="s">
        <v>58</v>
      </c>
      <c r="S213" s="24" t="s">
        <v>84</v>
      </c>
      <c r="T213" s="26">
        <v>2017</v>
      </c>
      <c r="U213" s="25" t="s">
        <v>49</v>
      </c>
      <c r="V213" s="25" t="s">
        <v>50</v>
      </c>
      <c r="W213" s="25" t="s">
        <v>42</v>
      </c>
      <c r="X213" s="25"/>
      <c r="Y213" s="25"/>
      <c r="Z213" s="25"/>
      <c r="AA213" s="25"/>
      <c r="AB213" s="25"/>
      <c r="AC213" s="25"/>
      <c r="AD213" s="25"/>
    </row>
    <row r="214" ht="36" customHeight="1" spans="1:30">
      <c r="A214" s="38">
        <v>42</v>
      </c>
      <c r="B214" s="38">
        <f>COUNT($B$1:B213)+1</f>
        <v>208</v>
      </c>
      <c r="C214" s="38" t="s">
        <v>276</v>
      </c>
      <c r="D214" s="38" t="s">
        <v>398</v>
      </c>
      <c r="E214" s="38" t="s">
        <v>401</v>
      </c>
      <c r="F214" s="38" t="s">
        <v>402</v>
      </c>
      <c r="G214" s="38" t="s">
        <v>41</v>
      </c>
      <c r="H214" s="39">
        <v>450</v>
      </c>
      <c r="I214" s="55">
        <v>1</v>
      </c>
      <c r="J214" s="55"/>
      <c r="K214" s="55" t="s">
        <v>147</v>
      </c>
      <c r="L214" s="37" t="s">
        <v>112</v>
      </c>
      <c r="M214" s="20" t="s">
        <v>46</v>
      </c>
      <c r="N214" s="56"/>
      <c r="O214" s="56"/>
      <c r="P214" s="56"/>
      <c r="Q214" s="56"/>
      <c r="R214" s="56"/>
      <c r="S214" s="56"/>
      <c r="T214" s="56" t="s">
        <v>113</v>
      </c>
      <c r="U214" s="61" t="s">
        <v>49</v>
      </c>
      <c r="V214" s="55" t="s">
        <v>50</v>
      </c>
      <c r="W214" s="25" t="s">
        <v>42</v>
      </c>
      <c r="X214" s="56"/>
      <c r="Y214" s="56"/>
      <c r="Z214" s="56"/>
      <c r="AA214" s="56"/>
      <c r="AB214" s="56"/>
      <c r="AC214" s="56"/>
      <c r="AD214" s="55"/>
    </row>
    <row r="215" ht="36" customHeight="1" spans="1:30">
      <c r="A215" s="12">
        <v>93</v>
      </c>
      <c r="B215" s="12">
        <f>COUNT($B$1:B214)+1</f>
        <v>209</v>
      </c>
      <c r="C215" s="12" t="s">
        <v>403</v>
      </c>
      <c r="D215" s="12" t="s">
        <v>404</v>
      </c>
      <c r="E215" s="12" t="s">
        <v>59</v>
      </c>
      <c r="F215" s="72" t="s">
        <v>405</v>
      </c>
      <c r="G215" s="25" t="s">
        <v>41</v>
      </c>
      <c r="H215" s="26">
        <v>650</v>
      </c>
      <c r="I215" s="25" t="s">
        <v>42</v>
      </c>
      <c r="J215" s="72" t="s">
        <v>43</v>
      </c>
      <c r="K215" s="25" t="s">
        <v>184</v>
      </c>
      <c r="L215" s="25" t="s">
        <v>74</v>
      </c>
      <c r="M215" s="20" t="s">
        <v>46</v>
      </c>
      <c r="N215" s="25"/>
      <c r="O215" s="25"/>
      <c r="P215" s="25"/>
      <c r="Q215" s="25"/>
      <c r="R215" s="25" t="s">
        <v>72</v>
      </c>
      <c r="S215" s="72"/>
      <c r="T215" s="26">
        <v>2017</v>
      </c>
      <c r="U215" s="25" t="s">
        <v>49</v>
      </c>
      <c r="V215" s="25" t="s">
        <v>50</v>
      </c>
      <c r="W215" s="25" t="s">
        <v>42</v>
      </c>
      <c r="X215" s="25"/>
      <c r="Y215" s="25"/>
      <c r="Z215" s="25"/>
      <c r="AA215" s="25"/>
      <c r="AB215" s="25"/>
      <c r="AC215" s="25"/>
      <c r="AD215" s="25"/>
    </row>
    <row r="216" ht="36" customHeight="1" spans="1:30">
      <c r="A216" s="12">
        <v>94</v>
      </c>
      <c r="B216" s="12">
        <f>COUNT($B$1:B215)+1</f>
        <v>210</v>
      </c>
      <c r="C216" s="12" t="s">
        <v>403</v>
      </c>
      <c r="D216" s="12" t="s">
        <v>406</v>
      </c>
      <c r="E216" s="12" t="s">
        <v>407</v>
      </c>
      <c r="F216" s="24" t="s">
        <v>408</v>
      </c>
      <c r="G216" s="25" t="s">
        <v>41</v>
      </c>
      <c r="H216" s="26">
        <v>572</v>
      </c>
      <c r="I216" s="25" t="s">
        <v>42</v>
      </c>
      <c r="J216" s="24" t="s">
        <v>43</v>
      </c>
      <c r="K216" s="25" t="s">
        <v>80</v>
      </c>
      <c r="L216" s="25" t="s">
        <v>57</v>
      </c>
      <c r="M216" s="20" t="s">
        <v>46</v>
      </c>
      <c r="N216" s="25"/>
      <c r="O216" s="25"/>
      <c r="P216" s="25"/>
      <c r="Q216" s="25"/>
      <c r="R216" s="25" t="s">
        <v>58</v>
      </c>
      <c r="S216" s="24"/>
      <c r="T216" s="26">
        <v>2017</v>
      </c>
      <c r="U216" s="25" t="s">
        <v>49</v>
      </c>
      <c r="V216" s="25" t="s">
        <v>50</v>
      </c>
      <c r="W216" s="25" t="s">
        <v>42</v>
      </c>
      <c r="X216" s="25"/>
      <c r="Y216" s="25"/>
      <c r="Z216" s="25"/>
      <c r="AA216" s="25"/>
      <c r="AB216" s="25"/>
      <c r="AC216" s="25"/>
      <c r="AD216" s="25"/>
    </row>
    <row r="217" ht="36" customHeight="1" spans="1:30">
      <c r="A217" s="12">
        <v>95</v>
      </c>
      <c r="B217" s="12">
        <f>COUNT($B$1:B216)+1</f>
        <v>211</v>
      </c>
      <c r="C217" s="12" t="s">
        <v>403</v>
      </c>
      <c r="D217" s="12" t="s">
        <v>406</v>
      </c>
      <c r="E217" s="12" t="s">
        <v>407</v>
      </c>
      <c r="F217" s="24" t="s">
        <v>409</v>
      </c>
      <c r="G217" s="25" t="s">
        <v>41</v>
      </c>
      <c r="H217" s="26">
        <v>598</v>
      </c>
      <c r="I217" s="25" t="s">
        <v>42</v>
      </c>
      <c r="J217" s="24" t="s">
        <v>43</v>
      </c>
      <c r="K217" s="25" t="s">
        <v>184</v>
      </c>
      <c r="L217" s="25" t="s">
        <v>74</v>
      </c>
      <c r="M217" s="20" t="s">
        <v>46</v>
      </c>
      <c r="N217" s="25"/>
      <c r="O217" s="25"/>
      <c r="P217" s="25"/>
      <c r="Q217" s="25"/>
      <c r="R217" s="25" t="s">
        <v>72</v>
      </c>
      <c r="S217" s="24"/>
      <c r="T217" s="26">
        <v>2017</v>
      </c>
      <c r="U217" s="25" t="s">
        <v>49</v>
      </c>
      <c r="V217" s="25" t="s">
        <v>50</v>
      </c>
      <c r="W217" s="25" t="s">
        <v>42</v>
      </c>
      <c r="X217" s="25"/>
      <c r="Y217" s="25"/>
      <c r="Z217" s="25"/>
      <c r="AA217" s="25"/>
      <c r="AB217" s="25"/>
      <c r="AC217" s="25"/>
      <c r="AD217" s="25"/>
    </row>
    <row r="218" ht="36" customHeight="1" spans="1:30">
      <c r="A218" s="29">
        <v>41</v>
      </c>
      <c r="B218" s="29">
        <f>COUNT($B$1:B217)+1</f>
        <v>212</v>
      </c>
      <c r="C218" s="18" t="s">
        <v>403</v>
      </c>
      <c r="D218" s="18" t="s">
        <v>410</v>
      </c>
      <c r="E218" s="18" t="s">
        <v>411</v>
      </c>
      <c r="F218" s="18" t="s">
        <v>412</v>
      </c>
      <c r="G218" s="28" t="s">
        <v>41</v>
      </c>
      <c r="H218" s="30">
        <v>598</v>
      </c>
      <c r="I218" s="28" t="s">
        <v>42</v>
      </c>
      <c r="J218" s="18" t="s">
        <v>43</v>
      </c>
      <c r="K218" s="20" t="s">
        <v>44</v>
      </c>
      <c r="L218" s="28" t="s">
        <v>45</v>
      </c>
      <c r="M218" s="20" t="s">
        <v>46</v>
      </c>
      <c r="N218" s="28"/>
      <c r="O218" s="28"/>
      <c r="P218" s="28"/>
      <c r="Q218" s="28"/>
      <c r="R218" s="28" t="s">
        <v>47</v>
      </c>
      <c r="S218" s="18"/>
      <c r="T218" s="28" t="s">
        <v>48</v>
      </c>
      <c r="U218" s="28" t="s">
        <v>49</v>
      </c>
      <c r="V218" s="20" t="s">
        <v>50</v>
      </c>
      <c r="W218" s="25" t="s">
        <v>42</v>
      </c>
      <c r="X218" s="28"/>
      <c r="Y218" s="28"/>
      <c r="Z218" s="28"/>
      <c r="AA218" s="28"/>
      <c r="AB218" s="28"/>
      <c r="AC218" s="28"/>
      <c r="AD218" s="20"/>
    </row>
    <row r="219" ht="36" customHeight="1" spans="1:30">
      <c r="A219" s="29">
        <v>106</v>
      </c>
      <c r="B219" s="29">
        <f>COUNT($B$1:B218)+1</f>
        <v>213</v>
      </c>
      <c r="C219" s="18" t="s">
        <v>413</v>
      </c>
      <c r="D219" s="18" t="s">
        <v>414</v>
      </c>
      <c r="E219" s="18" t="s">
        <v>415</v>
      </c>
      <c r="F219" s="18" t="s">
        <v>416</v>
      </c>
      <c r="G219" s="28" t="s">
        <v>41</v>
      </c>
      <c r="H219" s="29">
        <v>533</v>
      </c>
      <c r="I219" s="28" t="s">
        <v>42</v>
      </c>
      <c r="J219" s="18" t="s">
        <v>43</v>
      </c>
      <c r="K219" s="20" t="s">
        <v>65</v>
      </c>
      <c r="L219" s="28" t="s">
        <v>45</v>
      </c>
      <c r="M219" s="20" t="s">
        <v>46</v>
      </c>
      <c r="N219" s="28"/>
      <c r="O219" s="28"/>
      <c r="P219" s="28"/>
      <c r="Q219" s="28"/>
      <c r="R219" s="28" t="s">
        <v>66</v>
      </c>
      <c r="S219" s="18"/>
      <c r="T219" s="28" t="s">
        <v>48</v>
      </c>
      <c r="U219" s="28" t="s">
        <v>49</v>
      </c>
      <c r="V219" s="20" t="s">
        <v>50</v>
      </c>
      <c r="W219" s="25" t="s">
        <v>42</v>
      </c>
      <c r="X219" s="28"/>
      <c r="Y219" s="28"/>
      <c r="Z219" s="28"/>
      <c r="AA219" s="28"/>
      <c r="AB219" s="28"/>
      <c r="AC219" s="28"/>
      <c r="AD219" s="20"/>
    </row>
    <row r="220" ht="36" customHeight="1" spans="1:30">
      <c r="A220" s="29">
        <v>107</v>
      </c>
      <c r="B220" s="29">
        <f>COUNT($B$1:B219)+1</f>
        <v>214</v>
      </c>
      <c r="C220" s="18" t="s">
        <v>413</v>
      </c>
      <c r="D220" s="18" t="s">
        <v>414</v>
      </c>
      <c r="E220" s="18" t="s">
        <v>417</v>
      </c>
      <c r="F220" s="18" t="s">
        <v>418</v>
      </c>
      <c r="G220" s="28" t="s">
        <v>41</v>
      </c>
      <c r="H220" s="29">
        <v>598</v>
      </c>
      <c r="I220" s="28" t="s">
        <v>42</v>
      </c>
      <c r="J220" s="18" t="s">
        <v>43</v>
      </c>
      <c r="K220" s="20" t="s">
        <v>65</v>
      </c>
      <c r="L220" s="28" t="s">
        <v>45</v>
      </c>
      <c r="M220" s="20" t="s">
        <v>46</v>
      </c>
      <c r="N220" s="28"/>
      <c r="O220" s="28"/>
      <c r="P220" s="28"/>
      <c r="Q220" s="28"/>
      <c r="R220" s="28" t="s">
        <v>66</v>
      </c>
      <c r="S220" s="18"/>
      <c r="T220" s="28" t="s">
        <v>48</v>
      </c>
      <c r="U220" s="28" t="s">
        <v>49</v>
      </c>
      <c r="V220" s="20" t="s">
        <v>50</v>
      </c>
      <c r="W220" s="25" t="s">
        <v>42</v>
      </c>
      <c r="X220" s="28"/>
      <c r="Y220" s="28"/>
      <c r="Z220" s="28"/>
      <c r="AA220" s="28"/>
      <c r="AB220" s="28"/>
      <c r="AC220" s="28"/>
      <c r="AD220" s="20"/>
    </row>
    <row r="221" ht="36" customHeight="1" spans="1:30">
      <c r="A221" s="12">
        <v>101</v>
      </c>
      <c r="B221" s="12">
        <f>COUNT($B$1:B220)+1</f>
        <v>215</v>
      </c>
      <c r="C221" s="12" t="s">
        <v>413</v>
      </c>
      <c r="D221" s="12" t="s">
        <v>419</v>
      </c>
      <c r="E221" s="26" t="s">
        <v>420</v>
      </c>
      <c r="F221" s="24" t="s">
        <v>421</v>
      </c>
      <c r="G221" s="25" t="s">
        <v>69</v>
      </c>
      <c r="H221" s="26">
        <v>338</v>
      </c>
      <c r="I221" s="25" t="s">
        <v>42</v>
      </c>
      <c r="J221" s="24" t="s">
        <v>43</v>
      </c>
      <c r="K221" s="25" t="s">
        <v>65</v>
      </c>
      <c r="L221" s="25" t="s">
        <v>45</v>
      </c>
      <c r="M221" s="20" t="s">
        <v>46</v>
      </c>
      <c r="N221" s="25"/>
      <c r="O221" s="25"/>
      <c r="P221" s="25"/>
      <c r="Q221" s="25"/>
      <c r="R221" s="25" t="s">
        <v>47</v>
      </c>
      <c r="S221" s="24"/>
      <c r="T221" s="26">
        <v>2017</v>
      </c>
      <c r="U221" s="25" t="s">
        <v>49</v>
      </c>
      <c r="V221" s="25" t="s">
        <v>50</v>
      </c>
      <c r="W221" s="25" t="s">
        <v>42</v>
      </c>
      <c r="X221" s="25"/>
      <c r="Y221" s="25"/>
      <c r="Z221" s="25"/>
      <c r="AA221" s="25"/>
      <c r="AB221" s="25"/>
      <c r="AC221" s="25"/>
      <c r="AD221" s="25"/>
    </row>
    <row r="222" ht="36" customHeight="1" spans="1:30">
      <c r="A222" s="12"/>
      <c r="B222" s="12">
        <f>COUNT($B$1:B221)+1</f>
        <v>216</v>
      </c>
      <c r="C222" s="12" t="s">
        <v>413</v>
      </c>
      <c r="D222" s="12" t="s">
        <v>419</v>
      </c>
      <c r="E222" s="26" t="s">
        <v>420</v>
      </c>
      <c r="F222" s="24" t="s">
        <v>421</v>
      </c>
      <c r="G222" s="25" t="s">
        <v>41</v>
      </c>
      <c r="H222" s="26">
        <v>624</v>
      </c>
      <c r="I222" s="25" t="s">
        <v>42</v>
      </c>
      <c r="J222" s="24" t="s">
        <v>43</v>
      </c>
      <c r="K222" s="25" t="s">
        <v>80</v>
      </c>
      <c r="L222" s="25" t="s">
        <v>57</v>
      </c>
      <c r="M222" s="20" t="s">
        <v>46</v>
      </c>
      <c r="N222" s="25"/>
      <c r="O222" s="25"/>
      <c r="P222" s="25"/>
      <c r="Q222" s="25"/>
      <c r="R222" s="25" t="s">
        <v>58</v>
      </c>
      <c r="S222" s="24"/>
      <c r="T222" s="26">
        <v>2017</v>
      </c>
      <c r="U222" s="25" t="s">
        <v>49</v>
      </c>
      <c r="V222" s="25" t="s">
        <v>50</v>
      </c>
      <c r="W222" s="25" t="s">
        <v>42</v>
      </c>
      <c r="X222" s="25"/>
      <c r="Y222" s="25"/>
      <c r="Z222" s="25"/>
      <c r="AA222" s="25"/>
      <c r="AB222" s="25"/>
      <c r="AC222" s="25"/>
      <c r="AD222" s="25"/>
    </row>
    <row r="223" ht="36" customHeight="1" spans="1:30">
      <c r="A223" s="12">
        <v>102</v>
      </c>
      <c r="B223" s="12">
        <f>COUNT($B$1:B222)+1</f>
        <v>217</v>
      </c>
      <c r="C223" s="12" t="s">
        <v>413</v>
      </c>
      <c r="D223" s="12" t="s">
        <v>419</v>
      </c>
      <c r="E223" s="26" t="s">
        <v>420</v>
      </c>
      <c r="F223" s="24" t="s">
        <v>422</v>
      </c>
      <c r="G223" s="25" t="s">
        <v>69</v>
      </c>
      <c r="H223" s="26">
        <v>216</v>
      </c>
      <c r="I223" s="25" t="s">
        <v>42</v>
      </c>
      <c r="J223" s="24" t="s">
        <v>43</v>
      </c>
      <c r="K223" s="25" t="s">
        <v>148</v>
      </c>
      <c r="L223" s="25" t="s">
        <v>101</v>
      </c>
      <c r="M223" s="20" t="s">
        <v>46</v>
      </c>
      <c r="N223" s="25"/>
      <c r="O223" s="25"/>
      <c r="P223" s="25"/>
      <c r="Q223" s="25"/>
      <c r="R223" s="25" t="s">
        <v>423</v>
      </c>
      <c r="S223" s="24"/>
      <c r="T223" s="26">
        <v>2017</v>
      </c>
      <c r="U223" s="25" t="s">
        <v>49</v>
      </c>
      <c r="V223" s="25" t="s">
        <v>50</v>
      </c>
      <c r="W223" s="25" t="s">
        <v>42</v>
      </c>
      <c r="X223" s="25"/>
      <c r="Y223" s="25"/>
      <c r="Z223" s="25"/>
      <c r="AA223" s="25"/>
      <c r="AB223" s="25"/>
      <c r="AC223" s="25"/>
      <c r="AD223" s="25"/>
    </row>
    <row r="224" ht="36" customHeight="1" spans="1:30">
      <c r="A224" s="12"/>
      <c r="B224" s="12">
        <f>COUNT($B$1:B223)+1</f>
        <v>218</v>
      </c>
      <c r="C224" s="12" t="s">
        <v>413</v>
      </c>
      <c r="D224" s="12" t="s">
        <v>419</v>
      </c>
      <c r="E224" s="26" t="s">
        <v>420</v>
      </c>
      <c r="F224" s="24" t="s">
        <v>422</v>
      </c>
      <c r="G224" s="25" t="s">
        <v>41</v>
      </c>
      <c r="H224" s="26">
        <v>624</v>
      </c>
      <c r="I224" s="25" t="s">
        <v>42</v>
      </c>
      <c r="J224" s="24" t="s">
        <v>43</v>
      </c>
      <c r="K224" s="25" t="s">
        <v>80</v>
      </c>
      <c r="L224" s="25" t="s">
        <v>57</v>
      </c>
      <c r="M224" s="20" t="s">
        <v>46</v>
      </c>
      <c r="N224" s="25"/>
      <c r="O224" s="25"/>
      <c r="P224" s="25"/>
      <c r="Q224" s="25"/>
      <c r="R224" s="25" t="s">
        <v>58</v>
      </c>
      <c r="S224" s="24"/>
      <c r="T224" s="26">
        <v>2017</v>
      </c>
      <c r="U224" s="25" t="s">
        <v>49</v>
      </c>
      <c r="V224" s="25" t="s">
        <v>50</v>
      </c>
      <c r="W224" s="25" t="s">
        <v>42</v>
      </c>
      <c r="X224" s="25"/>
      <c r="Y224" s="25"/>
      <c r="Z224" s="25"/>
      <c r="AA224" s="25"/>
      <c r="AB224" s="25"/>
      <c r="AC224" s="25"/>
      <c r="AD224" s="25"/>
    </row>
    <row r="225" ht="36" customHeight="1" spans="1:30">
      <c r="A225" s="12">
        <v>103</v>
      </c>
      <c r="B225" s="12">
        <f>COUNT($B$1:B224)+1</f>
        <v>219</v>
      </c>
      <c r="C225" s="12" t="s">
        <v>413</v>
      </c>
      <c r="D225" s="12" t="s">
        <v>419</v>
      </c>
      <c r="E225" s="26" t="s">
        <v>424</v>
      </c>
      <c r="F225" s="24" t="s">
        <v>425</v>
      </c>
      <c r="G225" s="25" t="s">
        <v>41</v>
      </c>
      <c r="H225" s="26">
        <v>585</v>
      </c>
      <c r="I225" s="25" t="s">
        <v>42</v>
      </c>
      <c r="J225" s="24" t="s">
        <v>43</v>
      </c>
      <c r="K225" s="20" t="s">
        <v>65</v>
      </c>
      <c r="L225" s="25" t="s">
        <v>45</v>
      </c>
      <c r="M225" s="20" t="s">
        <v>46</v>
      </c>
      <c r="N225" s="25"/>
      <c r="O225" s="25"/>
      <c r="P225" s="25"/>
      <c r="Q225" s="25"/>
      <c r="R225" s="25" t="s">
        <v>66</v>
      </c>
      <c r="S225" s="24"/>
      <c r="T225" s="26">
        <v>2017</v>
      </c>
      <c r="U225" s="25" t="s">
        <v>49</v>
      </c>
      <c r="V225" s="25" t="s">
        <v>50</v>
      </c>
      <c r="W225" s="25" t="s">
        <v>42</v>
      </c>
      <c r="X225" s="25"/>
      <c r="Y225" s="25"/>
      <c r="Z225" s="25"/>
      <c r="AA225" s="25"/>
      <c r="AB225" s="25"/>
      <c r="AC225" s="25"/>
      <c r="AD225" s="25"/>
    </row>
    <row r="226" ht="36" customHeight="1" spans="1:30">
      <c r="A226" s="12">
        <v>104</v>
      </c>
      <c r="B226" s="12">
        <f>COUNT($B$1:B225)+1</f>
        <v>220</v>
      </c>
      <c r="C226" s="12" t="s">
        <v>413</v>
      </c>
      <c r="D226" s="12" t="s">
        <v>419</v>
      </c>
      <c r="E226" s="26" t="s">
        <v>426</v>
      </c>
      <c r="F226" s="24" t="s">
        <v>427</v>
      </c>
      <c r="G226" s="25" t="s">
        <v>41</v>
      </c>
      <c r="H226" s="26">
        <v>559</v>
      </c>
      <c r="I226" s="25" t="s">
        <v>42</v>
      </c>
      <c r="J226" s="24" t="s">
        <v>43</v>
      </c>
      <c r="K226" s="25" t="s">
        <v>428</v>
      </c>
      <c r="L226" s="25" t="s">
        <v>118</v>
      </c>
      <c r="M226" s="20" t="s">
        <v>46</v>
      </c>
      <c r="N226" s="25"/>
      <c r="O226" s="25"/>
      <c r="P226" s="25"/>
      <c r="Q226" s="25"/>
      <c r="R226" s="25" t="s">
        <v>96</v>
      </c>
      <c r="S226" s="24"/>
      <c r="T226" s="26">
        <v>2017</v>
      </c>
      <c r="U226" s="25" t="s">
        <v>49</v>
      </c>
      <c r="V226" s="25" t="s">
        <v>50</v>
      </c>
      <c r="W226" s="25" t="s">
        <v>42</v>
      </c>
      <c r="X226" s="25"/>
      <c r="Y226" s="25"/>
      <c r="Z226" s="25"/>
      <c r="AA226" s="25"/>
      <c r="AB226" s="25"/>
      <c r="AC226" s="25"/>
      <c r="AD226" s="25"/>
    </row>
    <row r="227" ht="36" customHeight="1" spans="1:30">
      <c r="A227" s="29">
        <v>97</v>
      </c>
      <c r="B227" s="29">
        <f>COUNT($B$1:B226)+1</f>
        <v>221</v>
      </c>
      <c r="C227" s="18" t="s">
        <v>413</v>
      </c>
      <c r="D227" s="18" t="s">
        <v>419</v>
      </c>
      <c r="E227" s="18" t="s">
        <v>429</v>
      </c>
      <c r="F227" s="18" t="s">
        <v>430</v>
      </c>
      <c r="G227" s="28" t="s">
        <v>41</v>
      </c>
      <c r="H227" s="30">
        <v>650</v>
      </c>
      <c r="I227" s="28" t="s">
        <v>42</v>
      </c>
      <c r="J227" s="18" t="s">
        <v>43</v>
      </c>
      <c r="K227" s="20" t="s">
        <v>65</v>
      </c>
      <c r="L227" s="28" t="s">
        <v>45</v>
      </c>
      <c r="M227" s="20" t="s">
        <v>46</v>
      </c>
      <c r="N227" s="28"/>
      <c r="O227" s="28"/>
      <c r="P227" s="28"/>
      <c r="Q227" s="28"/>
      <c r="R227" s="28" t="s">
        <v>66</v>
      </c>
      <c r="S227" s="18"/>
      <c r="T227" s="28" t="s">
        <v>48</v>
      </c>
      <c r="U227" s="28" t="s">
        <v>49</v>
      </c>
      <c r="V227" s="20" t="s">
        <v>50</v>
      </c>
      <c r="W227" s="25" t="s">
        <v>42</v>
      </c>
      <c r="X227" s="28"/>
      <c r="Y227" s="28"/>
      <c r="Z227" s="28"/>
      <c r="AA227" s="28"/>
      <c r="AB227" s="28"/>
      <c r="AC227" s="28"/>
      <c r="AD227" s="20"/>
    </row>
    <row r="228" ht="36" customHeight="1" spans="1:30">
      <c r="A228" s="76">
        <v>100</v>
      </c>
      <c r="B228" s="76">
        <f>COUNT($B$1:B227)+1</f>
        <v>222</v>
      </c>
      <c r="C228" s="76" t="s">
        <v>413</v>
      </c>
      <c r="D228" s="76" t="s">
        <v>419</v>
      </c>
      <c r="E228" s="76" t="s">
        <v>420</v>
      </c>
      <c r="F228" s="76" t="s">
        <v>431</v>
      </c>
      <c r="G228" s="38" t="s">
        <v>69</v>
      </c>
      <c r="H228" s="39">
        <v>234</v>
      </c>
      <c r="I228" s="55">
        <v>1</v>
      </c>
      <c r="J228" s="55"/>
      <c r="K228" s="55" t="s">
        <v>111</v>
      </c>
      <c r="L228" s="39" t="s">
        <v>112</v>
      </c>
      <c r="M228" s="20" t="s">
        <v>46</v>
      </c>
      <c r="N228" s="56"/>
      <c r="O228" s="56"/>
      <c r="P228" s="56"/>
      <c r="Q228" s="56"/>
      <c r="R228" s="56"/>
      <c r="S228" s="56"/>
      <c r="T228" s="56" t="s">
        <v>113</v>
      </c>
      <c r="U228" s="61" t="s">
        <v>49</v>
      </c>
      <c r="V228" s="55" t="s">
        <v>50</v>
      </c>
      <c r="W228" s="25" t="s">
        <v>42</v>
      </c>
      <c r="X228" s="56"/>
      <c r="Y228" s="56"/>
      <c r="Z228" s="56"/>
      <c r="AA228" s="56"/>
      <c r="AB228" s="56"/>
      <c r="AC228" s="56"/>
      <c r="AD228" s="55"/>
    </row>
    <row r="229" ht="36" customHeight="1" spans="1:30">
      <c r="A229" s="76"/>
      <c r="B229" s="76">
        <f>COUNT($B$1:B228)+1</f>
        <v>223</v>
      </c>
      <c r="C229" s="76" t="s">
        <v>413</v>
      </c>
      <c r="D229" s="76" t="s">
        <v>419</v>
      </c>
      <c r="E229" s="76" t="s">
        <v>420</v>
      </c>
      <c r="F229" s="76" t="s">
        <v>431</v>
      </c>
      <c r="G229" s="38" t="s">
        <v>41</v>
      </c>
      <c r="H229" s="39">
        <v>405</v>
      </c>
      <c r="I229" s="55">
        <v>1</v>
      </c>
      <c r="J229" s="55"/>
      <c r="K229" s="55" t="s">
        <v>432</v>
      </c>
      <c r="L229" s="37" t="s">
        <v>112</v>
      </c>
      <c r="M229" s="20" t="s">
        <v>46</v>
      </c>
      <c r="N229" s="56"/>
      <c r="O229" s="56"/>
      <c r="P229" s="56"/>
      <c r="Q229" s="56"/>
      <c r="R229" s="56"/>
      <c r="S229" s="56"/>
      <c r="T229" s="56" t="s">
        <v>113</v>
      </c>
      <c r="U229" s="61" t="s">
        <v>49</v>
      </c>
      <c r="V229" s="55" t="s">
        <v>50</v>
      </c>
      <c r="W229" s="25" t="s">
        <v>42</v>
      </c>
      <c r="X229" s="56"/>
      <c r="Y229" s="56"/>
      <c r="Z229" s="56"/>
      <c r="AA229" s="56"/>
      <c r="AB229" s="56"/>
      <c r="AC229" s="56"/>
      <c r="AD229" s="55"/>
    </row>
    <row r="230" ht="36" customHeight="1" spans="1:30">
      <c r="A230" s="12">
        <v>105</v>
      </c>
      <c r="B230" s="12">
        <f>COUNT($B$1:B229)+1</f>
        <v>224</v>
      </c>
      <c r="C230" s="12" t="s">
        <v>413</v>
      </c>
      <c r="D230" s="12" t="s">
        <v>433</v>
      </c>
      <c r="E230" s="26" t="s">
        <v>137</v>
      </c>
      <c r="F230" s="44" t="s">
        <v>434</v>
      </c>
      <c r="G230" s="25" t="s">
        <v>69</v>
      </c>
      <c r="H230" s="26">
        <v>312</v>
      </c>
      <c r="I230" s="25" t="s">
        <v>42</v>
      </c>
      <c r="J230" s="44" t="s">
        <v>43</v>
      </c>
      <c r="K230" s="25" t="s">
        <v>65</v>
      </c>
      <c r="L230" s="25" t="s">
        <v>45</v>
      </c>
      <c r="M230" s="20" t="s">
        <v>46</v>
      </c>
      <c r="N230" s="25"/>
      <c r="O230" s="25"/>
      <c r="P230" s="25"/>
      <c r="Q230" s="25"/>
      <c r="R230" s="25" t="s">
        <v>66</v>
      </c>
      <c r="S230" s="44" t="s">
        <v>84</v>
      </c>
      <c r="T230" s="26">
        <v>2017</v>
      </c>
      <c r="U230" s="25" t="s">
        <v>49</v>
      </c>
      <c r="V230" s="25" t="s">
        <v>50</v>
      </c>
      <c r="W230" s="25" t="s">
        <v>42</v>
      </c>
      <c r="X230" s="25"/>
      <c r="Y230" s="25"/>
      <c r="Z230" s="25"/>
      <c r="AA230" s="25"/>
      <c r="AB230" s="25"/>
      <c r="AC230" s="25"/>
      <c r="AD230" s="25"/>
    </row>
    <row r="231" ht="36" customHeight="1" spans="1:30">
      <c r="A231" s="12">
        <v>106</v>
      </c>
      <c r="B231" s="12">
        <f>COUNT($B$1:B230)+1</f>
        <v>225</v>
      </c>
      <c r="C231" s="12" t="s">
        <v>413</v>
      </c>
      <c r="D231" s="12" t="s">
        <v>433</v>
      </c>
      <c r="E231" s="26" t="s">
        <v>435</v>
      </c>
      <c r="F231" s="24" t="s">
        <v>436</v>
      </c>
      <c r="G231" s="25" t="s">
        <v>69</v>
      </c>
      <c r="H231" s="26">
        <v>312</v>
      </c>
      <c r="I231" s="25" t="s">
        <v>42</v>
      </c>
      <c r="J231" s="24" t="s">
        <v>43</v>
      </c>
      <c r="K231" s="25" t="s">
        <v>437</v>
      </c>
      <c r="L231" s="25" t="s">
        <v>71</v>
      </c>
      <c r="M231" s="20" t="s">
        <v>46</v>
      </c>
      <c r="N231" s="25"/>
      <c r="O231" s="25"/>
      <c r="P231" s="25"/>
      <c r="Q231" s="25"/>
      <c r="R231" s="25" t="s">
        <v>72</v>
      </c>
      <c r="S231" s="24"/>
      <c r="T231" s="26">
        <v>2017</v>
      </c>
      <c r="U231" s="25" t="s">
        <v>49</v>
      </c>
      <c r="V231" s="25" t="s">
        <v>50</v>
      </c>
      <c r="W231" s="25" t="s">
        <v>42</v>
      </c>
      <c r="X231" s="25"/>
      <c r="Y231" s="25"/>
      <c r="Z231" s="25"/>
      <c r="AA231" s="25"/>
      <c r="AB231" s="25"/>
      <c r="AC231" s="25"/>
      <c r="AD231" s="25"/>
    </row>
    <row r="232" ht="36" customHeight="1" spans="1:30">
      <c r="A232" s="12">
        <v>107</v>
      </c>
      <c r="B232" s="12">
        <f>COUNT($B$1:B231)+1</f>
        <v>226</v>
      </c>
      <c r="C232" s="12" t="s">
        <v>413</v>
      </c>
      <c r="D232" s="12" t="s">
        <v>433</v>
      </c>
      <c r="E232" s="26" t="s">
        <v>115</v>
      </c>
      <c r="F232" s="24" t="s">
        <v>438</v>
      </c>
      <c r="G232" s="25" t="s">
        <v>69</v>
      </c>
      <c r="H232" s="26">
        <v>338</v>
      </c>
      <c r="I232" s="25" t="s">
        <v>42</v>
      </c>
      <c r="J232" s="24" t="s">
        <v>43</v>
      </c>
      <c r="K232" s="25" t="s">
        <v>437</v>
      </c>
      <c r="L232" s="25" t="s">
        <v>71</v>
      </c>
      <c r="M232" s="20" t="s">
        <v>46</v>
      </c>
      <c r="N232" s="25"/>
      <c r="O232" s="25"/>
      <c r="P232" s="25"/>
      <c r="Q232" s="25"/>
      <c r="R232" s="25" t="s">
        <v>72</v>
      </c>
      <c r="S232" s="24"/>
      <c r="T232" s="26">
        <v>2017</v>
      </c>
      <c r="U232" s="25" t="s">
        <v>77</v>
      </c>
      <c r="V232" s="25" t="s">
        <v>50</v>
      </c>
      <c r="W232" s="25" t="s">
        <v>42</v>
      </c>
      <c r="X232" s="25"/>
      <c r="Y232" s="25"/>
      <c r="Z232" s="25"/>
      <c r="AA232" s="25"/>
      <c r="AB232" s="25"/>
      <c r="AC232" s="25"/>
      <c r="AD232" s="25"/>
    </row>
    <row r="233" ht="36" customHeight="1" spans="1:30">
      <c r="A233" s="12"/>
      <c r="B233" s="12">
        <f>COUNT($B$1:B232)+1</f>
        <v>227</v>
      </c>
      <c r="C233" s="12" t="s">
        <v>413</v>
      </c>
      <c r="D233" s="12" t="s">
        <v>433</v>
      </c>
      <c r="E233" s="26" t="s">
        <v>115</v>
      </c>
      <c r="F233" s="24" t="s">
        <v>438</v>
      </c>
      <c r="G233" s="25" t="s">
        <v>41</v>
      </c>
      <c r="H233" s="26">
        <v>650</v>
      </c>
      <c r="I233" s="25" t="s">
        <v>42</v>
      </c>
      <c r="J233" s="24" t="s">
        <v>43</v>
      </c>
      <c r="K233" s="25" t="s">
        <v>80</v>
      </c>
      <c r="L233" s="25" t="s">
        <v>57</v>
      </c>
      <c r="M233" s="20" t="s">
        <v>46</v>
      </c>
      <c r="N233" s="25"/>
      <c r="O233" s="25"/>
      <c r="P233" s="25"/>
      <c r="Q233" s="25"/>
      <c r="R233" s="25" t="s">
        <v>58</v>
      </c>
      <c r="S233" s="24"/>
      <c r="T233" s="26">
        <v>2017</v>
      </c>
      <c r="U233" s="25" t="s">
        <v>77</v>
      </c>
      <c r="V233" s="25" t="s">
        <v>50</v>
      </c>
      <c r="W233" s="25" t="s">
        <v>42</v>
      </c>
      <c r="X233" s="25"/>
      <c r="Y233" s="25"/>
      <c r="Z233" s="25"/>
      <c r="AA233" s="25"/>
      <c r="AB233" s="25"/>
      <c r="AC233" s="25"/>
      <c r="AD233" s="25"/>
    </row>
    <row r="234" ht="36" customHeight="1" spans="1:30">
      <c r="A234" s="29">
        <v>91</v>
      </c>
      <c r="B234" s="29">
        <f>COUNT($B$1:B233)+1</f>
        <v>228</v>
      </c>
      <c r="C234" s="18" t="s">
        <v>413</v>
      </c>
      <c r="D234" s="18" t="s">
        <v>433</v>
      </c>
      <c r="E234" s="18" t="s">
        <v>439</v>
      </c>
      <c r="F234" s="18" t="s">
        <v>440</v>
      </c>
      <c r="G234" s="28" t="s">
        <v>41</v>
      </c>
      <c r="H234" s="29">
        <v>350</v>
      </c>
      <c r="I234" s="28" t="s">
        <v>42</v>
      </c>
      <c r="J234" s="18" t="s">
        <v>43</v>
      </c>
      <c r="K234" s="28" t="s">
        <v>294</v>
      </c>
      <c r="L234" s="28" t="s">
        <v>126</v>
      </c>
      <c r="M234" s="20" t="s">
        <v>46</v>
      </c>
      <c r="N234" s="28"/>
      <c r="O234" s="28"/>
      <c r="P234" s="28"/>
      <c r="Q234" s="28"/>
      <c r="R234" s="28" t="s">
        <v>244</v>
      </c>
      <c r="S234" s="18"/>
      <c r="T234" s="28" t="s">
        <v>48</v>
      </c>
      <c r="U234" s="28" t="s">
        <v>49</v>
      </c>
      <c r="V234" s="20" t="s">
        <v>50</v>
      </c>
      <c r="W234" s="25" t="s">
        <v>42</v>
      </c>
      <c r="X234" s="28"/>
      <c r="Y234" s="28"/>
      <c r="Z234" s="28"/>
      <c r="AA234" s="28"/>
      <c r="AB234" s="28"/>
      <c r="AC234" s="28"/>
      <c r="AD234" s="20"/>
    </row>
    <row r="235" ht="36" customHeight="1" spans="1:30">
      <c r="A235" s="29">
        <v>92</v>
      </c>
      <c r="B235" s="29">
        <f>COUNT($B$1:B234)+1</f>
        <v>229</v>
      </c>
      <c r="C235" s="18" t="s">
        <v>413</v>
      </c>
      <c r="D235" s="18" t="s">
        <v>433</v>
      </c>
      <c r="E235" s="18" t="s">
        <v>269</v>
      </c>
      <c r="F235" s="18" t="s">
        <v>441</v>
      </c>
      <c r="G235" s="28" t="s">
        <v>69</v>
      </c>
      <c r="H235" s="29">
        <v>234</v>
      </c>
      <c r="I235" s="28" t="s">
        <v>42</v>
      </c>
      <c r="J235" s="18" t="s">
        <v>43</v>
      </c>
      <c r="K235" s="28" t="s">
        <v>442</v>
      </c>
      <c r="L235" s="28" t="s">
        <v>101</v>
      </c>
      <c r="M235" s="20" t="s">
        <v>46</v>
      </c>
      <c r="N235" s="28"/>
      <c r="O235" s="28"/>
      <c r="P235" s="28"/>
      <c r="Q235" s="28"/>
      <c r="R235" s="28" t="s">
        <v>443</v>
      </c>
      <c r="S235" s="18"/>
      <c r="T235" s="28" t="s">
        <v>48</v>
      </c>
      <c r="U235" s="28" t="s">
        <v>49</v>
      </c>
      <c r="V235" s="20" t="s">
        <v>50</v>
      </c>
      <c r="W235" s="25" t="s">
        <v>42</v>
      </c>
      <c r="X235" s="28"/>
      <c r="Y235" s="28"/>
      <c r="Z235" s="28"/>
      <c r="AA235" s="28"/>
      <c r="AB235" s="28"/>
      <c r="AC235" s="28"/>
      <c r="AD235" s="20"/>
    </row>
    <row r="236" ht="36" customHeight="1" spans="1:30">
      <c r="A236" s="29"/>
      <c r="B236" s="29">
        <f>COUNT($B$1:B235)+1</f>
        <v>230</v>
      </c>
      <c r="C236" s="18" t="s">
        <v>413</v>
      </c>
      <c r="D236" s="18" t="s">
        <v>433</v>
      </c>
      <c r="E236" s="18" t="s">
        <v>269</v>
      </c>
      <c r="F236" s="18" t="s">
        <v>441</v>
      </c>
      <c r="G236" s="28" t="s">
        <v>41</v>
      </c>
      <c r="H236" s="29">
        <v>450</v>
      </c>
      <c r="I236" s="28" t="s">
        <v>42</v>
      </c>
      <c r="J236" s="18" t="s">
        <v>43</v>
      </c>
      <c r="K236" s="28" t="s">
        <v>147</v>
      </c>
      <c r="L236" s="28" t="s">
        <v>112</v>
      </c>
      <c r="M236" s="20" t="s">
        <v>46</v>
      </c>
      <c r="N236" s="28"/>
      <c r="O236" s="28"/>
      <c r="P236" s="28"/>
      <c r="Q236" s="28"/>
      <c r="R236" s="28" t="s">
        <v>153</v>
      </c>
      <c r="S236" s="18"/>
      <c r="T236" s="28" t="s">
        <v>48</v>
      </c>
      <c r="U236" s="28" t="s">
        <v>49</v>
      </c>
      <c r="V236" s="20" t="s">
        <v>50</v>
      </c>
      <c r="W236" s="25" t="s">
        <v>42</v>
      </c>
      <c r="X236" s="28"/>
      <c r="Y236" s="28"/>
      <c r="Z236" s="28"/>
      <c r="AA236" s="28"/>
      <c r="AB236" s="28"/>
      <c r="AC236" s="28"/>
      <c r="AD236" s="20"/>
    </row>
    <row r="237" ht="36" customHeight="1" spans="1:30">
      <c r="A237" s="29">
        <v>93</v>
      </c>
      <c r="B237" s="29">
        <f>COUNT($B$1:B236)+1</f>
        <v>231</v>
      </c>
      <c r="C237" s="18" t="s">
        <v>413</v>
      </c>
      <c r="D237" s="18" t="s">
        <v>433</v>
      </c>
      <c r="E237" s="18" t="s">
        <v>137</v>
      </c>
      <c r="F237" s="18" t="s">
        <v>434</v>
      </c>
      <c r="G237" s="28" t="s">
        <v>41</v>
      </c>
      <c r="H237" s="29">
        <v>650</v>
      </c>
      <c r="I237" s="28" t="s">
        <v>42</v>
      </c>
      <c r="J237" s="18" t="s">
        <v>43</v>
      </c>
      <c r="K237" s="20" t="s">
        <v>65</v>
      </c>
      <c r="L237" s="28" t="s">
        <v>45</v>
      </c>
      <c r="M237" s="20" t="s">
        <v>46</v>
      </c>
      <c r="N237" s="28"/>
      <c r="O237" s="28"/>
      <c r="P237" s="28"/>
      <c r="Q237" s="28"/>
      <c r="R237" s="28" t="s">
        <v>66</v>
      </c>
      <c r="S237" s="18" t="s">
        <v>84</v>
      </c>
      <c r="T237" s="28" t="s">
        <v>48</v>
      </c>
      <c r="U237" s="28" t="s">
        <v>49</v>
      </c>
      <c r="V237" s="20" t="s">
        <v>50</v>
      </c>
      <c r="W237" s="25" t="s">
        <v>42</v>
      </c>
      <c r="X237" s="28"/>
      <c r="Y237" s="28"/>
      <c r="Z237" s="28"/>
      <c r="AA237" s="28"/>
      <c r="AB237" s="28"/>
      <c r="AC237" s="28"/>
      <c r="AD237" s="20"/>
    </row>
    <row r="238" ht="36" customHeight="1" spans="1:30">
      <c r="A238" s="29"/>
      <c r="B238" s="29">
        <f>COUNT($B$1:B237)+1</f>
        <v>232</v>
      </c>
      <c r="C238" s="18" t="s">
        <v>413</v>
      </c>
      <c r="D238" s="18" t="s">
        <v>433</v>
      </c>
      <c r="E238" s="18" t="s">
        <v>269</v>
      </c>
      <c r="F238" s="18" t="s">
        <v>444</v>
      </c>
      <c r="G238" s="28" t="s">
        <v>41</v>
      </c>
      <c r="H238" s="29">
        <v>500</v>
      </c>
      <c r="I238" s="28" t="s">
        <v>42</v>
      </c>
      <c r="J238" s="18" t="s">
        <v>43</v>
      </c>
      <c r="K238" s="28" t="s">
        <v>198</v>
      </c>
      <c r="L238" s="28" t="s">
        <v>126</v>
      </c>
      <c r="M238" s="20" t="s">
        <v>46</v>
      </c>
      <c r="N238" s="28"/>
      <c r="O238" s="28"/>
      <c r="P238" s="28"/>
      <c r="Q238" s="28"/>
      <c r="R238" s="28" t="s">
        <v>445</v>
      </c>
      <c r="S238" s="18"/>
      <c r="T238" s="28" t="s">
        <v>48</v>
      </c>
      <c r="U238" s="28" t="s">
        <v>49</v>
      </c>
      <c r="V238" s="20" t="s">
        <v>50</v>
      </c>
      <c r="W238" s="25" t="s">
        <v>42</v>
      </c>
      <c r="X238" s="28"/>
      <c r="Y238" s="28"/>
      <c r="Z238" s="28"/>
      <c r="AA238" s="28"/>
      <c r="AB238" s="28"/>
      <c r="AC238" s="28"/>
      <c r="AD238" s="20"/>
    </row>
    <row r="239" ht="36" customHeight="1" spans="1:30">
      <c r="A239" s="38">
        <v>120</v>
      </c>
      <c r="B239" s="38">
        <f>COUNT($B$1:B238)+1</f>
        <v>233</v>
      </c>
      <c r="C239" s="38" t="s">
        <v>413</v>
      </c>
      <c r="D239" s="18" t="s">
        <v>433</v>
      </c>
      <c r="E239" s="38" t="s">
        <v>446</v>
      </c>
      <c r="F239" s="18" t="s">
        <v>447</v>
      </c>
      <c r="G239" s="38" t="s">
        <v>69</v>
      </c>
      <c r="H239" s="38">
        <v>234</v>
      </c>
      <c r="I239" s="37">
        <v>1</v>
      </c>
      <c r="J239" s="18" t="s">
        <v>43</v>
      </c>
      <c r="K239" s="37" t="s">
        <v>432</v>
      </c>
      <c r="L239" s="37" t="s">
        <v>112</v>
      </c>
      <c r="M239" s="20" t="s">
        <v>46</v>
      </c>
      <c r="N239" s="37"/>
      <c r="O239" s="37"/>
      <c r="P239" s="37"/>
      <c r="Q239" s="37"/>
      <c r="R239" s="60">
        <v>44166</v>
      </c>
      <c r="S239" s="18"/>
      <c r="T239" s="28" t="s">
        <v>102</v>
      </c>
      <c r="U239" s="37" t="s">
        <v>49</v>
      </c>
      <c r="V239" s="37" t="s">
        <v>50</v>
      </c>
      <c r="W239" s="25" t="s">
        <v>42</v>
      </c>
      <c r="X239" s="37"/>
      <c r="Y239" s="37"/>
      <c r="Z239" s="37"/>
      <c r="AA239" s="37"/>
      <c r="AB239" s="37"/>
      <c r="AC239" s="37"/>
      <c r="AD239" s="37"/>
    </row>
    <row r="240" ht="36" customHeight="1" spans="1:30">
      <c r="A240" s="38"/>
      <c r="B240" s="38">
        <f>COUNT($B$1:B239)+1</f>
        <v>234</v>
      </c>
      <c r="C240" s="38" t="s">
        <v>413</v>
      </c>
      <c r="D240" s="18" t="s">
        <v>433</v>
      </c>
      <c r="E240" s="38" t="s">
        <v>446</v>
      </c>
      <c r="F240" s="18" t="s">
        <v>447</v>
      </c>
      <c r="G240" s="38" t="s">
        <v>41</v>
      </c>
      <c r="H240" s="38">
        <v>450</v>
      </c>
      <c r="I240" s="37">
        <v>1</v>
      </c>
      <c r="J240" s="18" t="s">
        <v>43</v>
      </c>
      <c r="K240" s="37" t="s">
        <v>432</v>
      </c>
      <c r="L240" s="37" t="s">
        <v>112</v>
      </c>
      <c r="M240" s="20" t="s">
        <v>46</v>
      </c>
      <c r="N240" s="37"/>
      <c r="O240" s="37"/>
      <c r="P240" s="37"/>
      <c r="Q240" s="37"/>
      <c r="R240" s="60">
        <v>44166</v>
      </c>
      <c r="S240" s="18"/>
      <c r="T240" s="28" t="s">
        <v>102</v>
      </c>
      <c r="U240" s="37" t="s">
        <v>49</v>
      </c>
      <c r="V240" s="37" t="s">
        <v>50</v>
      </c>
      <c r="W240" s="25" t="s">
        <v>42</v>
      </c>
      <c r="X240" s="37"/>
      <c r="Y240" s="37"/>
      <c r="Z240" s="37"/>
      <c r="AA240" s="37"/>
      <c r="AB240" s="37"/>
      <c r="AC240" s="37"/>
      <c r="AD240" s="37"/>
    </row>
    <row r="241" ht="36" customHeight="1" spans="1:30">
      <c r="A241" s="38">
        <v>88</v>
      </c>
      <c r="B241" s="38">
        <f>COUNT($B$1:B240)+1</f>
        <v>235</v>
      </c>
      <c r="C241" s="38" t="s">
        <v>413</v>
      </c>
      <c r="D241" s="38" t="s">
        <v>448</v>
      </c>
      <c r="E241" s="38" t="s">
        <v>449</v>
      </c>
      <c r="F241" s="38" t="s">
        <v>450</v>
      </c>
      <c r="G241" s="38" t="s">
        <v>41</v>
      </c>
      <c r="H241" s="39">
        <v>324</v>
      </c>
      <c r="I241" s="55">
        <v>1</v>
      </c>
      <c r="J241" s="55"/>
      <c r="K241" s="55" t="s">
        <v>432</v>
      </c>
      <c r="L241" s="37" t="s">
        <v>112</v>
      </c>
      <c r="M241" s="20" t="s">
        <v>46</v>
      </c>
      <c r="N241" s="56"/>
      <c r="O241" s="56"/>
      <c r="P241" s="56"/>
      <c r="Q241" s="56"/>
      <c r="R241" s="56"/>
      <c r="S241" s="56"/>
      <c r="T241" s="56" t="s">
        <v>113</v>
      </c>
      <c r="U241" s="61" t="s">
        <v>49</v>
      </c>
      <c r="V241" s="55" t="s">
        <v>50</v>
      </c>
      <c r="W241" s="25" t="s">
        <v>42</v>
      </c>
      <c r="X241" s="56"/>
      <c r="Y241" s="56"/>
      <c r="Z241" s="56"/>
      <c r="AA241" s="56"/>
      <c r="AB241" s="56"/>
      <c r="AC241" s="56"/>
      <c r="AD241" s="55"/>
    </row>
    <row r="242" ht="36" customHeight="1" spans="1:30">
      <c r="A242" s="38"/>
      <c r="B242" s="38">
        <f>COUNT($B$1:B241)+1</f>
        <v>236</v>
      </c>
      <c r="C242" s="38" t="s">
        <v>413</v>
      </c>
      <c r="D242" s="38" t="s">
        <v>448</v>
      </c>
      <c r="E242" s="38" t="s">
        <v>451</v>
      </c>
      <c r="F242" s="38" t="s">
        <v>452</v>
      </c>
      <c r="G242" s="38" t="s">
        <v>41</v>
      </c>
      <c r="H242" s="39">
        <v>450</v>
      </c>
      <c r="I242" s="55">
        <v>1</v>
      </c>
      <c r="J242" s="55"/>
      <c r="K242" s="55" t="s">
        <v>432</v>
      </c>
      <c r="L242" s="37" t="s">
        <v>112</v>
      </c>
      <c r="M242" s="20" t="s">
        <v>46</v>
      </c>
      <c r="N242" s="56"/>
      <c r="O242" s="56"/>
      <c r="P242" s="56"/>
      <c r="Q242" s="56"/>
      <c r="R242" s="56"/>
      <c r="S242" s="56"/>
      <c r="T242" s="56" t="s">
        <v>113</v>
      </c>
      <c r="U242" s="61" t="s">
        <v>49</v>
      </c>
      <c r="V242" s="55" t="s">
        <v>50</v>
      </c>
      <c r="W242" s="25" t="s">
        <v>42</v>
      </c>
      <c r="X242" s="56"/>
      <c r="Y242" s="56"/>
      <c r="Z242" s="56"/>
      <c r="AA242" s="56"/>
      <c r="AB242" s="56"/>
      <c r="AC242" s="56"/>
      <c r="AD242" s="55"/>
    </row>
    <row r="243" ht="36" customHeight="1" spans="1:30">
      <c r="A243" s="12">
        <v>96</v>
      </c>
      <c r="B243" s="12">
        <f>COUNT($B$1:B242)+1</f>
        <v>237</v>
      </c>
      <c r="C243" s="12" t="s">
        <v>413</v>
      </c>
      <c r="D243" s="12" t="s">
        <v>453</v>
      </c>
      <c r="E243" s="26" t="s">
        <v>451</v>
      </c>
      <c r="F243" s="24" t="s">
        <v>454</v>
      </c>
      <c r="G243" s="25" t="s">
        <v>69</v>
      </c>
      <c r="H243" s="26">
        <v>312</v>
      </c>
      <c r="I243" s="25" t="s">
        <v>42</v>
      </c>
      <c r="J243" s="24" t="s">
        <v>43</v>
      </c>
      <c r="K243" s="25" t="s">
        <v>437</v>
      </c>
      <c r="L243" s="25" t="s">
        <v>71</v>
      </c>
      <c r="M243" s="20" t="s">
        <v>46</v>
      </c>
      <c r="N243" s="25"/>
      <c r="O243" s="25"/>
      <c r="P243" s="25"/>
      <c r="Q243" s="25"/>
      <c r="R243" s="25" t="s">
        <v>72</v>
      </c>
      <c r="S243" s="24"/>
      <c r="T243" s="26">
        <v>2017</v>
      </c>
      <c r="U243" s="25" t="s">
        <v>49</v>
      </c>
      <c r="V243" s="25" t="s">
        <v>50</v>
      </c>
      <c r="W243" s="25" t="s">
        <v>42</v>
      </c>
      <c r="X243" s="25"/>
      <c r="Y243" s="25"/>
      <c r="Z243" s="25"/>
      <c r="AA243" s="25"/>
      <c r="AB243" s="25"/>
      <c r="AC243" s="25"/>
      <c r="AD243" s="25"/>
    </row>
    <row r="244" ht="36" customHeight="1" spans="1:30">
      <c r="A244" s="12"/>
      <c r="B244" s="12">
        <f>COUNT($B$1:B243)+1</f>
        <v>238</v>
      </c>
      <c r="C244" s="12" t="s">
        <v>413</v>
      </c>
      <c r="D244" s="12" t="s">
        <v>453</v>
      </c>
      <c r="E244" s="26" t="s">
        <v>451</v>
      </c>
      <c r="F244" s="24" t="s">
        <v>454</v>
      </c>
      <c r="G244" s="25" t="s">
        <v>41</v>
      </c>
      <c r="H244" s="26">
        <v>468</v>
      </c>
      <c r="I244" s="25" t="s">
        <v>42</v>
      </c>
      <c r="J244" s="24" t="s">
        <v>43</v>
      </c>
      <c r="K244" s="25" t="s">
        <v>455</v>
      </c>
      <c r="L244" s="25" t="s">
        <v>74</v>
      </c>
      <c r="M244" s="20" t="s">
        <v>46</v>
      </c>
      <c r="N244" s="25"/>
      <c r="O244" s="25"/>
      <c r="P244" s="25"/>
      <c r="Q244" s="25"/>
      <c r="R244" s="25" t="s">
        <v>72</v>
      </c>
      <c r="S244" s="24"/>
      <c r="T244" s="26">
        <v>2017</v>
      </c>
      <c r="U244" s="25" t="s">
        <v>49</v>
      </c>
      <c r="V244" s="25" t="s">
        <v>50</v>
      </c>
      <c r="W244" s="25" t="s">
        <v>42</v>
      </c>
      <c r="X244" s="25"/>
      <c r="Y244" s="25"/>
      <c r="Z244" s="25"/>
      <c r="AA244" s="25"/>
      <c r="AB244" s="25"/>
      <c r="AC244" s="25"/>
      <c r="AD244" s="25"/>
    </row>
    <row r="245" ht="36" customHeight="1" spans="1:30">
      <c r="A245" s="12">
        <v>97</v>
      </c>
      <c r="B245" s="12">
        <f>COUNT($B$1:B244)+1</f>
        <v>239</v>
      </c>
      <c r="C245" s="12" t="s">
        <v>413</v>
      </c>
      <c r="D245" s="12" t="s">
        <v>453</v>
      </c>
      <c r="E245" s="26" t="s">
        <v>365</v>
      </c>
      <c r="F245" s="72" t="s">
        <v>456</v>
      </c>
      <c r="G245" s="25" t="s">
        <v>69</v>
      </c>
      <c r="H245" s="26">
        <v>338</v>
      </c>
      <c r="I245" s="25" t="s">
        <v>42</v>
      </c>
      <c r="J245" s="72" t="s">
        <v>43</v>
      </c>
      <c r="K245" s="25" t="s">
        <v>437</v>
      </c>
      <c r="L245" s="25" t="s">
        <v>71</v>
      </c>
      <c r="M245" s="20" t="s">
        <v>46</v>
      </c>
      <c r="N245" s="25"/>
      <c r="O245" s="25"/>
      <c r="P245" s="25"/>
      <c r="Q245" s="25"/>
      <c r="R245" s="25" t="s">
        <v>72</v>
      </c>
      <c r="S245" s="72"/>
      <c r="T245" s="26">
        <v>2017</v>
      </c>
      <c r="U245" s="25" t="s">
        <v>49</v>
      </c>
      <c r="V245" s="25" t="s">
        <v>50</v>
      </c>
      <c r="W245" s="25" t="s">
        <v>42</v>
      </c>
      <c r="X245" s="25"/>
      <c r="Y245" s="25"/>
      <c r="Z245" s="25"/>
      <c r="AA245" s="25"/>
      <c r="AB245" s="25"/>
      <c r="AC245" s="25"/>
      <c r="AD245" s="25"/>
    </row>
    <row r="246" ht="36" customHeight="1" spans="1:30">
      <c r="A246" s="12"/>
      <c r="B246" s="12">
        <f>COUNT($B$1:B245)+1</f>
        <v>240</v>
      </c>
      <c r="C246" s="12" t="s">
        <v>413</v>
      </c>
      <c r="D246" s="12" t="s">
        <v>453</v>
      </c>
      <c r="E246" s="26" t="s">
        <v>365</v>
      </c>
      <c r="F246" s="72" t="s">
        <v>456</v>
      </c>
      <c r="G246" s="25" t="s">
        <v>41</v>
      </c>
      <c r="H246" s="26">
        <v>598</v>
      </c>
      <c r="I246" s="25" t="s">
        <v>42</v>
      </c>
      <c r="J246" s="72" t="s">
        <v>43</v>
      </c>
      <c r="K246" s="25" t="s">
        <v>457</v>
      </c>
      <c r="L246" s="25" t="s">
        <v>118</v>
      </c>
      <c r="M246" s="20" t="s">
        <v>46</v>
      </c>
      <c r="N246" s="25"/>
      <c r="O246" s="25"/>
      <c r="P246" s="25"/>
      <c r="Q246" s="25"/>
      <c r="R246" s="25" t="s">
        <v>96</v>
      </c>
      <c r="S246" s="72"/>
      <c r="T246" s="26">
        <v>2017</v>
      </c>
      <c r="U246" s="25" t="s">
        <v>49</v>
      </c>
      <c r="V246" s="25" t="s">
        <v>50</v>
      </c>
      <c r="W246" s="25" t="s">
        <v>42</v>
      </c>
      <c r="X246" s="25"/>
      <c r="Y246" s="25"/>
      <c r="Z246" s="25"/>
      <c r="AA246" s="25"/>
      <c r="AB246" s="25"/>
      <c r="AC246" s="25"/>
      <c r="AD246" s="25"/>
    </row>
    <row r="247" ht="36" customHeight="1" spans="1:30">
      <c r="A247" s="12"/>
      <c r="B247" s="12">
        <f>COUNT($B$1:B246)+1</f>
        <v>241</v>
      </c>
      <c r="C247" s="12" t="s">
        <v>413</v>
      </c>
      <c r="D247" s="12" t="s">
        <v>453</v>
      </c>
      <c r="E247" s="26" t="s">
        <v>365</v>
      </c>
      <c r="F247" s="72" t="s">
        <v>458</v>
      </c>
      <c r="G247" s="25" t="s">
        <v>41</v>
      </c>
      <c r="H247" s="26">
        <v>533</v>
      </c>
      <c r="I247" s="25" t="s">
        <v>42</v>
      </c>
      <c r="J247" s="72" t="s">
        <v>43</v>
      </c>
      <c r="K247" s="20" t="s">
        <v>65</v>
      </c>
      <c r="L247" s="25" t="s">
        <v>45</v>
      </c>
      <c r="M247" s="20" t="s">
        <v>46</v>
      </c>
      <c r="N247" s="25"/>
      <c r="O247" s="25"/>
      <c r="P247" s="25"/>
      <c r="Q247" s="25"/>
      <c r="R247" s="25" t="s">
        <v>66</v>
      </c>
      <c r="S247" s="72"/>
      <c r="T247" s="26">
        <v>2017</v>
      </c>
      <c r="U247" s="25" t="s">
        <v>49</v>
      </c>
      <c r="V247" s="25" t="s">
        <v>50</v>
      </c>
      <c r="W247" s="25" t="s">
        <v>42</v>
      </c>
      <c r="X247" s="25"/>
      <c r="Y247" s="25"/>
      <c r="Z247" s="25"/>
      <c r="AA247" s="25"/>
      <c r="AB247" s="25"/>
      <c r="AC247" s="25"/>
      <c r="AD247" s="25"/>
    </row>
    <row r="248" ht="36" customHeight="1" spans="1:30">
      <c r="A248" s="12">
        <v>99</v>
      </c>
      <c r="B248" s="12">
        <f>COUNT($B$1:B247)+1</f>
        <v>242</v>
      </c>
      <c r="C248" s="12" t="s">
        <v>413</v>
      </c>
      <c r="D248" s="12" t="s">
        <v>453</v>
      </c>
      <c r="E248" s="26" t="s">
        <v>459</v>
      </c>
      <c r="F248" s="72" t="s">
        <v>460</v>
      </c>
      <c r="G248" s="25" t="s">
        <v>69</v>
      </c>
      <c r="H248" s="26">
        <v>260</v>
      </c>
      <c r="I248" s="25" t="s">
        <v>42</v>
      </c>
      <c r="J248" s="72" t="s">
        <v>43</v>
      </c>
      <c r="K248" s="25" t="s">
        <v>461</v>
      </c>
      <c r="L248" s="25" t="s">
        <v>142</v>
      </c>
      <c r="M248" s="20" t="s">
        <v>46</v>
      </c>
      <c r="N248" s="25"/>
      <c r="O248" s="25"/>
      <c r="P248" s="25"/>
      <c r="Q248" s="25"/>
      <c r="R248" s="25" t="s">
        <v>143</v>
      </c>
      <c r="S248" s="72"/>
      <c r="T248" s="26">
        <v>2017</v>
      </c>
      <c r="U248" s="25" t="s">
        <v>49</v>
      </c>
      <c r="V248" s="25" t="s">
        <v>50</v>
      </c>
      <c r="W248" s="25" t="s">
        <v>42</v>
      </c>
      <c r="X248" s="25"/>
      <c r="Y248" s="25"/>
      <c r="Z248" s="25"/>
      <c r="AA248" s="25"/>
      <c r="AB248" s="25"/>
      <c r="AC248" s="25"/>
      <c r="AD248" s="25"/>
    </row>
    <row r="249" ht="36" customHeight="1" spans="1:30">
      <c r="A249" s="12">
        <v>100</v>
      </c>
      <c r="B249" s="12">
        <f>COUNT($B$1:B248)+1</f>
        <v>243</v>
      </c>
      <c r="C249" s="12" t="s">
        <v>413</v>
      </c>
      <c r="D249" s="12" t="s">
        <v>453</v>
      </c>
      <c r="E249" s="26" t="s">
        <v>462</v>
      </c>
      <c r="F249" s="24" t="s">
        <v>463</v>
      </c>
      <c r="G249" s="25" t="s">
        <v>69</v>
      </c>
      <c r="H249" s="26">
        <v>312</v>
      </c>
      <c r="I249" s="25" t="s">
        <v>42</v>
      </c>
      <c r="J249" s="24" t="s">
        <v>43</v>
      </c>
      <c r="K249" s="25" t="s">
        <v>437</v>
      </c>
      <c r="L249" s="25" t="s">
        <v>71</v>
      </c>
      <c r="M249" s="20" t="s">
        <v>46</v>
      </c>
      <c r="N249" s="25"/>
      <c r="O249" s="25"/>
      <c r="P249" s="25"/>
      <c r="Q249" s="25"/>
      <c r="R249" s="25" t="s">
        <v>72</v>
      </c>
      <c r="S249" s="24"/>
      <c r="T249" s="26">
        <v>2017</v>
      </c>
      <c r="U249" s="25" t="s">
        <v>49</v>
      </c>
      <c r="V249" s="25" t="s">
        <v>50</v>
      </c>
      <c r="W249" s="25" t="s">
        <v>42</v>
      </c>
      <c r="X249" s="25"/>
      <c r="Y249" s="25"/>
      <c r="Z249" s="25"/>
      <c r="AA249" s="25"/>
      <c r="AB249" s="25"/>
      <c r="AC249" s="25"/>
      <c r="AD249" s="25"/>
    </row>
    <row r="250" ht="36" customHeight="1" spans="1:30">
      <c r="A250" s="29">
        <v>99</v>
      </c>
      <c r="B250" s="29">
        <f>COUNT($B$1:B249)+1</f>
        <v>244</v>
      </c>
      <c r="C250" s="18" t="s">
        <v>413</v>
      </c>
      <c r="D250" s="18" t="s">
        <v>453</v>
      </c>
      <c r="E250" s="18" t="s">
        <v>459</v>
      </c>
      <c r="F250" s="18" t="s">
        <v>464</v>
      </c>
      <c r="G250" s="28" t="s">
        <v>41</v>
      </c>
      <c r="H250" s="29">
        <v>585</v>
      </c>
      <c r="I250" s="28" t="s">
        <v>42</v>
      </c>
      <c r="J250" s="18" t="s">
        <v>43</v>
      </c>
      <c r="K250" s="20" t="s">
        <v>65</v>
      </c>
      <c r="L250" s="28" t="s">
        <v>45</v>
      </c>
      <c r="M250" s="20" t="s">
        <v>46</v>
      </c>
      <c r="N250" s="28"/>
      <c r="O250" s="28"/>
      <c r="P250" s="28"/>
      <c r="Q250" s="28"/>
      <c r="R250" s="28" t="s">
        <v>66</v>
      </c>
      <c r="S250" s="18"/>
      <c r="T250" s="28" t="s">
        <v>48</v>
      </c>
      <c r="U250" s="28" t="s">
        <v>49</v>
      </c>
      <c r="V250" s="20" t="s">
        <v>50</v>
      </c>
      <c r="W250" s="25" t="s">
        <v>42</v>
      </c>
      <c r="X250" s="28"/>
      <c r="Y250" s="28"/>
      <c r="Z250" s="28"/>
      <c r="AA250" s="28"/>
      <c r="AB250" s="28"/>
      <c r="AC250" s="28"/>
      <c r="AD250" s="20"/>
    </row>
    <row r="251" ht="36" customHeight="1" spans="1:30">
      <c r="A251" s="29">
        <v>100</v>
      </c>
      <c r="B251" s="29">
        <f>COUNT($B$1:B250)+1</f>
        <v>245</v>
      </c>
      <c r="C251" s="18" t="s">
        <v>413</v>
      </c>
      <c r="D251" s="18" t="s">
        <v>453</v>
      </c>
      <c r="E251" s="18" t="s">
        <v>465</v>
      </c>
      <c r="F251" s="18" t="s">
        <v>466</v>
      </c>
      <c r="G251" s="28" t="s">
        <v>41</v>
      </c>
      <c r="H251" s="29">
        <v>650</v>
      </c>
      <c r="I251" s="28" t="s">
        <v>42</v>
      </c>
      <c r="J251" s="18" t="s">
        <v>43</v>
      </c>
      <c r="K251" s="20" t="s">
        <v>65</v>
      </c>
      <c r="L251" s="28" t="s">
        <v>45</v>
      </c>
      <c r="M251" s="20" t="s">
        <v>46</v>
      </c>
      <c r="N251" s="28"/>
      <c r="O251" s="28"/>
      <c r="P251" s="28"/>
      <c r="Q251" s="28"/>
      <c r="R251" s="28" t="s">
        <v>66</v>
      </c>
      <c r="S251" s="18"/>
      <c r="T251" s="28" t="s">
        <v>48</v>
      </c>
      <c r="U251" s="28" t="s">
        <v>49</v>
      </c>
      <c r="V251" s="20" t="s">
        <v>50</v>
      </c>
      <c r="W251" s="25" t="s">
        <v>42</v>
      </c>
      <c r="X251" s="28"/>
      <c r="Y251" s="28"/>
      <c r="Z251" s="28"/>
      <c r="AA251" s="28"/>
      <c r="AB251" s="28"/>
      <c r="AC251" s="28"/>
      <c r="AD251" s="20"/>
    </row>
    <row r="252" ht="36" customHeight="1" spans="1:30">
      <c r="A252" s="29">
        <v>101</v>
      </c>
      <c r="B252" s="29">
        <f>COUNT($B$1:B251)+1</f>
        <v>246</v>
      </c>
      <c r="C252" s="18" t="s">
        <v>413</v>
      </c>
      <c r="D252" s="18" t="s">
        <v>453</v>
      </c>
      <c r="E252" s="18" t="s">
        <v>459</v>
      </c>
      <c r="F252" s="18" t="s">
        <v>460</v>
      </c>
      <c r="G252" s="28" t="s">
        <v>41</v>
      </c>
      <c r="H252" s="29">
        <v>650</v>
      </c>
      <c r="I252" s="28" t="s">
        <v>42</v>
      </c>
      <c r="J252" s="18" t="s">
        <v>43</v>
      </c>
      <c r="K252" s="20" t="s">
        <v>65</v>
      </c>
      <c r="L252" s="28" t="s">
        <v>45</v>
      </c>
      <c r="M252" s="20" t="s">
        <v>46</v>
      </c>
      <c r="N252" s="28"/>
      <c r="O252" s="28"/>
      <c r="P252" s="28"/>
      <c r="Q252" s="28"/>
      <c r="R252" s="28" t="s">
        <v>66</v>
      </c>
      <c r="S252" s="18"/>
      <c r="T252" s="28" t="s">
        <v>48</v>
      </c>
      <c r="U252" s="28" t="s">
        <v>49</v>
      </c>
      <c r="V252" s="20" t="s">
        <v>50</v>
      </c>
      <c r="W252" s="25" t="s">
        <v>42</v>
      </c>
      <c r="X252" s="28"/>
      <c r="Y252" s="28"/>
      <c r="Z252" s="28"/>
      <c r="AA252" s="28"/>
      <c r="AB252" s="28"/>
      <c r="AC252" s="28"/>
      <c r="AD252" s="20"/>
    </row>
    <row r="253" ht="36" customHeight="1" spans="1:30">
      <c r="A253" s="29">
        <v>103</v>
      </c>
      <c r="B253" s="29">
        <f>COUNT($B$1:B252)+1</f>
        <v>247</v>
      </c>
      <c r="C253" s="18" t="s">
        <v>413</v>
      </c>
      <c r="D253" s="18" t="s">
        <v>453</v>
      </c>
      <c r="E253" s="18" t="s">
        <v>465</v>
      </c>
      <c r="F253" s="18" t="s">
        <v>467</v>
      </c>
      <c r="G253" s="28" t="s">
        <v>41</v>
      </c>
      <c r="H253" s="29">
        <v>650</v>
      </c>
      <c r="I253" s="28" t="s">
        <v>42</v>
      </c>
      <c r="J253" s="18" t="s">
        <v>43</v>
      </c>
      <c r="K253" s="20" t="s">
        <v>65</v>
      </c>
      <c r="L253" s="28" t="s">
        <v>45</v>
      </c>
      <c r="M253" s="20" t="s">
        <v>46</v>
      </c>
      <c r="N253" s="28"/>
      <c r="O253" s="28"/>
      <c r="P253" s="28"/>
      <c r="Q253" s="28"/>
      <c r="R253" s="28" t="s">
        <v>66</v>
      </c>
      <c r="S253" s="18"/>
      <c r="T253" s="28" t="s">
        <v>48</v>
      </c>
      <c r="U253" s="28" t="s">
        <v>49</v>
      </c>
      <c r="V253" s="20" t="s">
        <v>50</v>
      </c>
      <c r="W253" s="25" t="s">
        <v>42</v>
      </c>
      <c r="X253" s="28"/>
      <c r="Y253" s="28"/>
      <c r="Z253" s="28"/>
      <c r="AA253" s="28"/>
      <c r="AB253" s="28"/>
      <c r="AC253" s="28"/>
      <c r="AD253" s="20"/>
    </row>
    <row r="254" ht="36" customHeight="1" spans="1:30">
      <c r="A254" s="29">
        <v>104</v>
      </c>
      <c r="B254" s="29">
        <f>COUNT($B$1:B253)+1</f>
        <v>248</v>
      </c>
      <c r="C254" s="18" t="s">
        <v>413</v>
      </c>
      <c r="D254" s="18" t="s">
        <v>453</v>
      </c>
      <c r="E254" s="18" t="s">
        <v>115</v>
      </c>
      <c r="F254" s="18" t="s">
        <v>468</v>
      </c>
      <c r="G254" s="28" t="s">
        <v>69</v>
      </c>
      <c r="H254" s="29">
        <v>312</v>
      </c>
      <c r="I254" s="28" t="s">
        <v>42</v>
      </c>
      <c r="J254" s="18" t="s">
        <v>43</v>
      </c>
      <c r="K254" s="28" t="s">
        <v>65</v>
      </c>
      <c r="L254" s="28" t="s">
        <v>45</v>
      </c>
      <c r="M254" s="20" t="s">
        <v>46</v>
      </c>
      <c r="N254" s="28"/>
      <c r="O254" s="28"/>
      <c r="P254" s="28"/>
      <c r="Q254" s="28"/>
      <c r="R254" s="28" t="s">
        <v>66</v>
      </c>
      <c r="S254" s="18"/>
      <c r="T254" s="28" t="s">
        <v>48</v>
      </c>
      <c r="U254" s="28" t="s">
        <v>49</v>
      </c>
      <c r="V254" s="20" t="s">
        <v>50</v>
      </c>
      <c r="W254" s="25" t="s">
        <v>42</v>
      </c>
      <c r="X254" s="28"/>
      <c r="Y254" s="28"/>
      <c r="Z254" s="28"/>
      <c r="AA254" s="28"/>
      <c r="AB254" s="28"/>
      <c r="AC254" s="28"/>
      <c r="AD254" s="20"/>
    </row>
    <row r="255" ht="36" customHeight="1" spans="1:30">
      <c r="A255" s="29"/>
      <c r="B255" s="29">
        <f>COUNT($B$1:B254)+1</f>
        <v>249</v>
      </c>
      <c r="C255" s="18" t="s">
        <v>413</v>
      </c>
      <c r="D255" s="18" t="s">
        <v>453</v>
      </c>
      <c r="E255" s="18" t="s">
        <v>115</v>
      </c>
      <c r="F255" s="18" t="s">
        <v>468</v>
      </c>
      <c r="G255" s="28" t="s">
        <v>41</v>
      </c>
      <c r="H255" s="29">
        <v>598</v>
      </c>
      <c r="I255" s="28" t="s">
        <v>42</v>
      </c>
      <c r="J255" s="18" t="s">
        <v>43</v>
      </c>
      <c r="K255" s="20" t="s">
        <v>65</v>
      </c>
      <c r="L255" s="28" t="s">
        <v>45</v>
      </c>
      <c r="M255" s="20" t="s">
        <v>46</v>
      </c>
      <c r="N255" s="28"/>
      <c r="O255" s="28"/>
      <c r="P255" s="28"/>
      <c r="Q255" s="28"/>
      <c r="R255" s="28" t="s">
        <v>66</v>
      </c>
      <c r="S255" s="18"/>
      <c r="T255" s="28" t="s">
        <v>48</v>
      </c>
      <c r="U255" s="28" t="s">
        <v>49</v>
      </c>
      <c r="V255" s="20" t="s">
        <v>50</v>
      </c>
      <c r="W255" s="25" t="s">
        <v>42</v>
      </c>
      <c r="X255" s="28"/>
      <c r="Y255" s="28"/>
      <c r="Z255" s="28"/>
      <c r="AA255" s="28"/>
      <c r="AB255" s="28"/>
      <c r="AC255" s="28"/>
      <c r="AD255" s="20"/>
    </row>
    <row r="256" ht="36" customHeight="1" spans="1:30">
      <c r="A256" s="29" t="s">
        <v>53</v>
      </c>
      <c r="B256" s="29">
        <f>COUNT($B$1:B255)+1</f>
        <v>250</v>
      </c>
      <c r="C256" s="18" t="s">
        <v>413</v>
      </c>
      <c r="D256" s="18" t="s">
        <v>469</v>
      </c>
      <c r="E256" s="18" t="s">
        <v>429</v>
      </c>
      <c r="F256" s="18" t="s">
        <v>470</v>
      </c>
      <c r="G256" s="28" t="s">
        <v>41</v>
      </c>
      <c r="H256" s="18">
        <v>585</v>
      </c>
      <c r="I256" s="28" t="s">
        <v>42</v>
      </c>
      <c r="J256" s="18" t="s">
        <v>43</v>
      </c>
      <c r="K256" s="20" t="s">
        <v>65</v>
      </c>
      <c r="L256" s="28" t="s">
        <v>45</v>
      </c>
      <c r="M256" s="20" t="s">
        <v>46</v>
      </c>
      <c r="N256" s="28"/>
      <c r="O256" s="28"/>
      <c r="P256" s="28"/>
      <c r="Q256" s="28"/>
      <c r="R256" s="28" t="s">
        <v>66</v>
      </c>
      <c r="S256" s="18"/>
      <c r="T256" s="28" t="s">
        <v>48</v>
      </c>
      <c r="U256" s="28" t="s">
        <v>49</v>
      </c>
      <c r="V256" s="20" t="s">
        <v>50</v>
      </c>
      <c r="W256" s="25" t="s">
        <v>42</v>
      </c>
      <c r="X256" s="28"/>
      <c r="Y256" s="28"/>
      <c r="Z256" s="28"/>
      <c r="AA256" s="28"/>
      <c r="AB256" s="28"/>
      <c r="AC256" s="28"/>
      <c r="AD256" s="20"/>
    </row>
    <row r="257" ht="36" customHeight="1" spans="1:30">
      <c r="A257" s="37">
        <v>116</v>
      </c>
      <c r="B257" s="37">
        <f>COUNT($B$1:B256)+1</f>
        <v>251</v>
      </c>
      <c r="C257" s="38" t="s">
        <v>413</v>
      </c>
      <c r="D257" s="38" t="s">
        <v>469</v>
      </c>
      <c r="E257" s="37" t="s">
        <v>429</v>
      </c>
      <c r="F257" s="37" t="s">
        <v>471</v>
      </c>
      <c r="G257" s="38" t="s">
        <v>69</v>
      </c>
      <c r="H257" s="38">
        <v>234</v>
      </c>
      <c r="I257" s="37">
        <v>1</v>
      </c>
      <c r="J257" s="37" t="s">
        <v>43</v>
      </c>
      <c r="K257" s="37" t="s">
        <v>147</v>
      </c>
      <c r="L257" s="37" t="s">
        <v>112</v>
      </c>
      <c r="M257" s="20" t="s">
        <v>46</v>
      </c>
      <c r="N257" s="37"/>
      <c r="O257" s="37"/>
      <c r="P257" s="37"/>
      <c r="Q257" s="37"/>
      <c r="R257" s="37"/>
      <c r="S257" s="37"/>
      <c r="T257" s="28" t="s">
        <v>102</v>
      </c>
      <c r="U257" s="37" t="s">
        <v>49</v>
      </c>
      <c r="V257" s="37" t="s">
        <v>50</v>
      </c>
      <c r="W257" s="25" t="s">
        <v>42</v>
      </c>
      <c r="X257" s="37"/>
      <c r="Y257" s="37"/>
      <c r="Z257" s="37"/>
      <c r="AA257" s="37"/>
      <c r="AB257" s="37"/>
      <c r="AC257" s="37"/>
      <c r="AD257" s="37"/>
    </row>
    <row r="258" ht="36" customHeight="1" spans="1:30">
      <c r="A258" s="12">
        <v>108</v>
      </c>
      <c r="B258" s="12">
        <f>COUNT($B$1:B257)+1</f>
        <v>252</v>
      </c>
      <c r="C258" s="12" t="s">
        <v>413</v>
      </c>
      <c r="D258" s="12" t="s">
        <v>472</v>
      </c>
      <c r="E258" s="26" t="s">
        <v>473</v>
      </c>
      <c r="F258" s="24" t="s">
        <v>474</v>
      </c>
      <c r="G258" s="25" t="s">
        <v>41</v>
      </c>
      <c r="H258" s="26">
        <v>598</v>
      </c>
      <c r="I258" s="25" t="s">
        <v>42</v>
      </c>
      <c r="J258" s="24" t="s">
        <v>43</v>
      </c>
      <c r="K258" s="25" t="s">
        <v>475</v>
      </c>
      <c r="L258" s="25" t="s">
        <v>74</v>
      </c>
      <c r="M258" s="20" t="s">
        <v>46</v>
      </c>
      <c r="N258" s="25"/>
      <c r="O258" s="25"/>
      <c r="P258" s="25"/>
      <c r="Q258" s="25"/>
      <c r="R258" s="25" t="s">
        <v>72</v>
      </c>
      <c r="S258" s="24"/>
      <c r="T258" s="26">
        <v>2017</v>
      </c>
      <c r="U258" s="25" t="s">
        <v>49</v>
      </c>
      <c r="V258" s="25" t="s">
        <v>50</v>
      </c>
      <c r="W258" s="25" t="s">
        <v>42</v>
      </c>
      <c r="X258" s="25"/>
      <c r="Y258" s="25"/>
      <c r="Z258" s="25"/>
      <c r="AA258" s="25"/>
      <c r="AB258" s="25"/>
      <c r="AC258" s="25"/>
      <c r="AD258" s="25"/>
    </row>
    <row r="259" ht="36" customHeight="1" spans="1:30">
      <c r="A259" s="38">
        <v>117</v>
      </c>
      <c r="B259" s="38">
        <f>COUNT($B$1:B258)+1</f>
        <v>253</v>
      </c>
      <c r="C259" s="38" t="s">
        <v>413</v>
      </c>
      <c r="D259" s="38" t="s">
        <v>472</v>
      </c>
      <c r="E259" s="18" t="s">
        <v>473</v>
      </c>
      <c r="F259" s="18" t="s">
        <v>476</v>
      </c>
      <c r="G259" s="38" t="s">
        <v>41</v>
      </c>
      <c r="H259" s="38">
        <v>414</v>
      </c>
      <c r="I259" s="37">
        <v>1</v>
      </c>
      <c r="J259" s="18" t="s">
        <v>43</v>
      </c>
      <c r="K259" s="37" t="s">
        <v>432</v>
      </c>
      <c r="L259" s="37" t="s">
        <v>112</v>
      </c>
      <c r="M259" s="20" t="s">
        <v>46</v>
      </c>
      <c r="N259" s="37"/>
      <c r="O259" s="37"/>
      <c r="P259" s="37"/>
      <c r="Q259" s="37"/>
      <c r="R259" s="37">
        <v>2020.12</v>
      </c>
      <c r="S259" s="18"/>
      <c r="T259" s="28" t="s">
        <v>102</v>
      </c>
      <c r="U259" s="37" t="s">
        <v>49</v>
      </c>
      <c r="V259" s="37" t="s">
        <v>50</v>
      </c>
      <c r="W259" s="25" t="s">
        <v>42</v>
      </c>
      <c r="X259" s="37"/>
      <c r="Y259" s="37"/>
      <c r="Z259" s="37"/>
      <c r="AA259" s="37"/>
      <c r="AB259" s="37"/>
      <c r="AC259" s="37"/>
      <c r="AD259" s="37"/>
    </row>
    <row r="260" ht="36" customHeight="1" spans="1:30">
      <c r="A260" s="38">
        <v>102</v>
      </c>
      <c r="B260" s="38">
        <f>COUNT($B$1:B259)+1</f>
        <v>254</v>
      </c>
      <c r="C260" s="38" t="s">
        <v>413</v>
      </c>
      <c r="D260" s="38" t="s">
        <v>472</v>
      </c>
      <c r="E260" s="38" t="s">
        <v>473</v>
      </c>
      <c r="F260" s="38" t="s">
        <v>477</v>
      </c>
      <c r="G260" s="38" t="s">
        <v>478</v>
      </c>
      <c r="H260" s="39">
        <v>261</v>
      </c>
      <c r="I260" s="55">
        <v>1</v>
      </c>
      <c r="J260" s="55"/>
      <c r="K260" s="55" t="s">
        <v>111</v>
      </c>
      <c r="L260" s="39" t="s">
        <v>112</v>
      </c>
      <c r="M260" s="20" t="s">
        <v>46</v>
      </c>
      <c r="N260" s="56"/>
      <c r="O260" s="56"/>
      <c r="P260" s="56"/>
      <c r="Q260" s="56"/>
      <c r="R260" s="56"/>
      <c r="S260" s="56"/>
      <c r="T260" s="56" t="s">
        <v>113</v>
      </c>
      <c r="U260" s="61" t="s">
        <v>49</v>
      </c>
      <c r="V260" s="55" t="s">
        <v>50</v>
      </c>
      <c r="W260" s="25" t="s">
        <v>42</v>
      </c>
      <c r="X260" s="56"/>
      <c r="Y260" s="56"/>
      <c r="Z260" s="56"/>
      <c r="AA260" s="56"/>
      <c r="AB260" s="56"/>
      <c r="AC260" s="56"/>
      <c r="AD260" s="55"/>
    </row>
    <row r="261" ht="36" customHeight="1" spans="1:30">
      <c r="A261" s="12"/>
      <c r="B261" s="12">
        <f>COUNT($B$1:B260)+1</f>
        <v>255</v>
      </c>
      <c r="C261" s="12" t="s">
        <v>479</v>
      </c>
      <c r="D261" s="12" t="s">
        <v>480</v>
      </c>
      <c r="E261" s="77" t="s">
        <v>481</v>
      </c>
      <c r="F261" s="33" t="s">
        <v>482</v>
      </c>
      <c r="G261" s="25" t="s">
        <v>41</v>
      </c>
      <c r="H261" s="26">
        <v>585</v>
      </c>
      <c r="I261" s="25" t="s">
        <v>42</v>
      </c>
      <c r="J261" s="33" t="s">
        <v>43</v>
      </c>
      <c r="K261" s="20" t="s">
        <v>65</v>
      </c>
      <c r="L261" s="25" t="s">
        <v>45</v>
      </c>
      <c r="M261" s="20" t="s">
        <v>46</v>
      </c>
      <c r="N261" s="25"/>
      <c r="O261" s="25"/>
      <c r="P261" s="25"/>
      <c r="Q261" s="25"/>
      <c r="R261" s="25" t="s">
        <v>66</v>
      </c>
      <c r="S261" s="33"/>
      <c r="T261" s="26">
        <v>2017</v>
      </c>
      <c r="U261" s="25" t="s">
        <v>49</v>
      </c>
      <c r="V261" s="25" t="s">
        <v>50</v>
      </c>
      <c r="W261" s="25" t="s">
        <v>42</v>
      </c>
      <c r="X261" s="25"/>
      <c r="Y261" s="25"/>
      <c r="Z261" s="25"/>
      <c r="AA261" s="25"/>
      <c r="AB261" s="25"/>
      <c r="AC261" s="25"/>
      <c r="AD261" s="25"/>
    </row>
    <row r="262" ht="36" customHeight="1" spans="1:30">
      <c r="A262" s="12">
        <v>110</v>
      </c>
      <c r="B262" s="12">
        <f>COUNT($B$1:B261)+1</f>
        <v>256</v>
      </c>
      <c r="C262" s="12" t="s">
        <v>479</v>
      </c>
      <c r="D262" s="12" t="s">
        <v>480</v>
      </c>
      <c r="E262" s="12" t="s">
        <v>170</v>
      </c>
      <c r="F262" s="24" t="s">
        <v>483</v>
      </c>
      <c r="G262" s="25" t="s">
        <v>41</v>
      </c>
      <c r="H262" s="26">
        <v>650</v>
      </c>
      <c r="I262" s="25" t="s">
        <v>42</v>
      </c>
      <c r="J262" s="24" t="s">
        <v>43</v>
      </c>
      <c r="K262" s="20" t="s">
        <v>65</v>
      </c>
      <c r="L262" s="25" t="s">
        <v>45</v>
      </c>
      <c r="M262" s="20" t="s">
        <v>46</v>
      </c>
      <c r="N262" s="25"/>
      <c r="O262" s="25"/>
      <c r="P262" s="25"/>
      <c r="Q262" s="25"/>
      <c r="R262" s="25" t="s">
        <v>66</v>
      </c>
      <c r="S262" s="24"/>
      <c r="T262" s="26">
        <v>2017</v>
      </c>
      <c r="U262" s="25" t="s">
        <v>49</v>
      </c>
      <c r="V262" s="25" t="s">
        <v>50</v>
      </c>
      <c r="W262" s="25" t="s">
        <v>42</v>
      </c>
      <c r="X262" s="25"/>
      <c r="Y262" s="25"/>
      <c r="Z262" s="25"/>
      <c r="AA262" s="25"/>
      <c r="AB262" s="25"/>
      <c r="AC262" s="25"/>
      <c r="AD262" s="25"/>
    </row>
    <row r="263" ht="36" customHeight="1" spans="1:30">
      <c r="A263" s="29">
        <v>45</v>
      </c>
      <c r="B263" s="29">
        <f>COUNT($B$1:B262)+1</f>
        <v>257</v>
      </c>
      <c r="C263" s="18" t="s">
        <v>479</v>
      </c>
      <c r="D263" s="18" t="s">
        <v>480</v>
      </c>
      <c r="E263" s="18" t="s">
        <v>484</v>
      </c>
      <c r="F263" s="18" t="s">
        <v>485</v>
      </c>
      <c r="G263" s="28" t="s">
        <v>41</v>
      </c>
      <c r="H263" s="29">
        <v>585</v>
      </c>
      <c r="I263" s="28" t="s">
        <v>42</v>
      </c>
      <c r="J263" s="18" t="s">
        <v>43</v>
      </c>
      <c r="K263" s="20" t="s">
        <v>65</v>
      </c>
      <c r="L263" s="28" t="s">
        <v>45</v>
      </c>
      <c r="M263" s="20" t="s">
        <v>46</v>
      </c>
      <c r="N263" s="28"/>
      <c r="O263" s="28"/>
      <c r="P263" s="28"/>
      <c r="Q263" s="28"/>
      <c r="R263" s="28" t="s">
        <v>66</v>
      </c>
      <c r="S263" s="18"/>
      <c r="T263" s="28" t="s">
        <v>48</v>
      </c>
      <c r="U263" s="28" t="s">
        <v>49</v>
      </c>
      <c r="V263" s="20" t="s">
        <v>50</v>
      </c>
      <c r="W263" s="25" t="s">
        <v>42</v>
      </c>
      <c r="X263" s="28"/>
      <c r="Y263" s="28"/>
      <c r="Z263" s="28"/>
      <c r="AA263" s="28"/>
      <c r="AB263" s="28"/>
      <c r="AC263" s="28"/>
      <c r="AD263" s="20"/>
    </row>
    <row r="264" ht="36" customHeight="1" spans="1:30">
      <c r="A264" s="12">
        <v>113</v>
      </c>
      <c r="B264" s="12">
        <f>COUNT($B$1:B263)+1</f>
        <v>258</v>
      </c>
      <c r="C264" s="12" t="s">
        <v>479</v>
      </c>
      <c r="D264" s="12" t="s">
        <v>486</v>
      </c>
      <c r="E264" s="12" t="s">
        <v>487</v>
      </c>
      <c r="F264" s="33" t="s">
        <v>488</v>
      </c>
      <c r="G264" s="25" t="s">
        <v>41</v>
      </c>
      <c r="H264" s="26">
        <v>585</v>
      </c>
      <c r="I264" s="25" t="s">
        <v>42</v>
      </c>
      <c r="J264" s="33" t="s">
        <v>43</v>
      </c>
      <c r="K264" s="20" t="s">
        <v>65</v>
      </c>
      <c r="L264" s="25" t="s">
        <v>45</v>
      </c>
      <c r="M264" s="20" t="s">
        <v>46</v>
      </c>
      <c r="N264" s="25"/>
      <c r="O264" s="25"/>
      <c r="P264" s="25"/>
      <c r="Q264" s="25"/>
      <c r="R264" s="25" t="s">
        <v>47</v>
      </c>
      <c r="S264" s="33"/>
      <c r="T264" s="26">
        <v>2017</v>
      </c>
      <c r="U264" s="25" t="s">
        <v>49</v>
      </c>
      <c r="V264" s="25" t="s">
        <v>50</v>
      </c>
      <c r="W264" s="25" t="s">
        <v>42</v>
      </c>
      <c r="X264" s="25"/>
      <c r="Y264" s="25"/>
      <c r="Z264" s="25"/>
      <c r="AA264" s="25"/>
      <c r="AB264" s="25"/>
      <c r="AC264" s="25"/>
      <c r="AD264" s="25"/>
    </row>
    <row r="265" ht="36" customHeight="1" spans="1:30">
      <c r="A265" s="12">
        <v>115</v>
      </c>
      <c r="B265" s="12">
        <f>COUNT($B$1:B264)+1</f>
        <v>259</v>
      </c>
      <c r="C265" s="12" t="s">
        <v>479</v>
      </c>
      <c r="D265" s="12" t="s">
        <v>486</v>
      </c>
      <c r="E265" s="12" t="s">
        <v>489</v>
      </c>
      <c r="F265" s="24" t="s">
        <v>490</v>
      </c>
      <c r="G265" s="25" t="s">
        <v>41</v>
      </c>
      <c r="H265" s="26">
        <v>585</v>
      </c>
      <c r="I265" s="25" t="s">
        <v>42</v>
      </c>
      <c r="J265" s="24" t="s">
        <v>43</v>
      </c>
      <c r="K265" s="25" t="s">
        <v>491</v>
      </c>
      <c r="L265" s="25" t="s">
        <v>98</v>
      </c>
      <c r="M265" s="20" t="s">
        <v>46</v>
      </c>
      <c r="N265" s="25"/>
      <c r="O265" s="25"/>
      <c r="P265" s="25"/>
      <c r="Q265" s="25"/>
      <c r="R265" s="25" t="s">
        <v>96</v>
      </c>
      <c r="S265" s="24"/>
      <c r="T265" s="26">
        <v>2017</v>
      </c>
      <c r="U265" s="25" t="s">
        <v>77</v>
      </c>
      <c r="V265" s="25" t="s">
        <v>50</v>
      </c>
      <c r="W265" s="25" t="s">
        <v>42</v>
      </c>
      <c r="X265" s="25"/>
      <c r="Y265" s="25"/>
      <c r="Z265" s="25"/>
      <c r="AA265" s="25"/>
      <c r="AB265" s="25"/>
      <c r="AC265" s="25"/>
      <c r="AD265" s="25"/>
    </row>
    <row r="266" ht="36" customHeight="1" spans="1:30">
      <c r="A266" s="38">
        <f>COUNT($A$1:A265)+1</f>
        <v>196</v>
      </c>
      <c r="B266" s="38">
        <f>COUNT($B$1:B265)+1</f>
        <v>260</v>
      </c>
      <c r="C266" s="38" t="s">
        <v>479</v>
      </c>
      <c r="D266" s="38" t="s">
        <v>486</v>
      </c>
      <c r="E266" s="38" t="s">
        <v>492</v>
      </c>
      <c r="F266" s="38" t="s">
        <v>493</v>
      </c>
      <c r="G266" s="38" t="s">
        <v>41</v>
      </c>
      <c r="H266" s="38">
        <v>450</v>
      </c>
      <c r="I266" s="38">
        <v>1</v>
      </c>
      <c r="J266" s="38" t="s">
        <v>43</v>
      </c>
      <c r="K266" s="38" t="s">
        <v>432</v>
      </c>
      <c r="L266" s="37" t="s">
        <v>112</v>
      </c>
      <c r="M266" s="20" t="s">
        <v>46</v>
      </c>
      <c r="N266" s="38"/>
      <c r="O266" s="38"/>
      <c r="P266" s="38"/>
      <c r="Q266" s="38"/>
      <c r="R266" s="80">
        <v>44166</v>
      </c>
      <c r="S266" s="80"/>
      <c r="T266" s="28" t="s">
        <v>212</v>
      </c>
      <c r="U266" s="38" t="s">
        <v>49</v>
      </c>
      <c r="V266" s="38" t="s">
        <v>50</v>
      </c>
      <c r="W266" s="25" t="s">
        <v>42</v>
      </c>
      <c r="X266" s="38"/>
      <c r="Y266" s="38"/>
      <c r="Z266" s="38"/>
      <c r="AA266" s="38"/>
      <c r="AB266" s="38"/>
      <c r="AC266" s="38"/>
      <c r="AD266" s="38"/>
    </row>
    <row r="267" ht="36" customHeight="1" spans="1:30">
      <c r="A267" s="12">
        <v>111</v>
      </c>
      <c r="B267" s="12">
        <f>COUNT($B$1:B266)+1</f>
        <v>261</v>
      </c>
      <c r="C267" s="12" t="s">
        <v>479</v>
      </c>
      <c r="D267" s="78" t="s">
        <v>494</v>
      </c>
      <c r="E267" s="78" t="s">
        <v>78</v>
      </c>
      <c r="F267" s="24" t="s">
        <v>495</v>
      </c>
      <c r="G267" s="25" t="s">
        <v>41</v>
      </c>
      <c r="H267" s="26">
        <v>598</v>
      </c>
      <c r="I267" s="25" t="s">
        <v>42</v>
      </c>
      <c r="J267" s="24" t="s">
        <v>43</v>
      </c>
      <c r="K267" s="25" t="s">
        <v>496</v>
      </c>
      <c r="L267" s="25" t="s">
        <v>74</v>
      </c>
      <c r="M267" s="20" t="s">
        <v>46</v>
      </c>
      <c r="N267" s="25"/>
      <c r="O267" s="25"/>
      <c r="P267" s="25"/>
      <c r="Q267" s="25"/>
      <c r="R267" s="25" t="s">
        <v>72</v>
      </c>
      <c r="S267" s="24"/>
      <c r="T267" s="26">
        <v>2017</v>
      </c>
      <c r="U267" s="25" t="s">
        <v>49</v>
      </c>
      <c r="V267" s="25" t="s">
        <v>50</v>
      </c>
      <c r="W267" s="25" t="s">
        <v>42</v>
      </c>
      <c r="X267" s="25"/>
      <c r="Y267" s="25"/>
      <c r="Z267" s="25"/>
      <c r="AA267" s="25"/>
      <c r="AB267" s="25"/>
      <c r="AC267" s="25"/>
      <c r="AD267" s="25"/>
    </row>
    <row r="268" ht="36" customHeight="1" spans="1:30">
      <c r="A268" s="12">
        <v>112</v>
      </c>
      <c r="B268" s="12">
        <f>COUNT($B$1:B267)+1</f>
        <v>262</v>
      </c>
      <c r="C268" s="12" t="s">
        <v>479</v>
      </c>
      <c r="D268" s="78" t="s">
        <v>494</v>
      </c>
      <c r="E268" s="78" t="s">
        <v>261</v>
      </c>
      <c r="F268" s="33" t="s">
        <v>497</v>
      </c>
      <c r="G268" s="25" t="s">
        <v>41</v>
      </c>
      <c r="H268" s="26">
        <v>598</v>
      </c>
      <c r="I268" s="25" t="s">
        <v>42</v>
      </c>
      <c r="J268" s="33" t="s">
        <v>43</v>
      </c>
      <c r="K268" s="20" t="s">
        <v>65</v>
      </c>
      <c r="L268" s="25" t="s">
        <v>45</v>
      </c>
      <c r="M268" s="20" t="s">
        <v>46</v>
      </c>
      <c r="N268" s="25"/>
      <c r="O268" s="25"/>
      <c r="P268" s="25"/>
      <c r="Q268" s="25"/>
      <c r="R268" s="25" t="s">
        <v>66</v>
      </c>
      <c r="S268" s="33"/>
      <c r="T268" s="26">
        <v>2017</v>
      </c>
      <c r="U268" s="25" t="s">
        <v>49</v>
      </c>
      <c r="V268" s="25" t="s">
        <v>50</v>
      </c>
      <c r="W268" s="25" t="s">
        <v>42</v>
      </c>
      <c r="X268" s="25"/>
      <c r="Y268" s="25"/>
      <c r="Z268" s="25"/>
      <c r="AA268" s="25"/>
      <c r="AB268" s="25"/>
      <c r="AC268" s="25"/>
      <c r="AD268" s="25"/>
    </row>
    <row r="269" ht="36" customHeight="1" spans="1:30">
      <c r="A269" s="12">
        <v>116</v>
      </c>
      <c r="B269" s="12">
        <f>COUNT($B$1:B268)+1</f>
        <v>263</v>
      </c>
      <c r="C269" s="12" t="s">
        <v>479</v>
      </c>
      <c r="D269" s="12" t="s">
        <v>498</v>
      </c>
      <c r="E269" s="12" t="s">
        <v>499</v>
      </c>
      <c r="F269" s="24" t="s">
        <v>500</v>
      </c>
      <c r="G269" s="25" t="s">
        <v>41</v>
      </c>
      <c r="H269" s="26">
        <v>585</v>
      </c>
      <c r="I269" s="25" t="s">
        <v>42</v>
      </c>
      <c r="J269" s="24" t="s">
        <v>43</v>
      </c>
      <c r="K269" s="25" t="s">
        <v>501</v>
      </c>
      <c r="L269" s="25" t="s">
        <v>98</v>
      </c>
      <c r="M269" s="20" t="s">
        <v>46</v>
      </c>
      <c r="N269" s="25"/>
      <c r="O269" s="25"/>
      <c r="P269" s="25"/>
      <c r="Q269" s="25"/>
      <c r="R269" s="25" t="s">
        <v>96</v>
      </c>
      <c r="S269" s="24"/>
      <c r="T269" s="26">
        <v>2017</v>
      </c>
      <c r="U269" s="25" t="s">
        <v>49</v>
      </c>
      <c r="V269" s="25" t="s">
        <v>50</v>
      </c>
      <c r="W269" s="25" t="s">
        <v>42</v>
      </c>
      <c r="X269" s="25"/>
      <c r="Y269" s="25"/>
      <c r="Z269" s="25"/>
      <c r="AA269" s="25"/>
      <c r="AB269" s="25"/>
      <c r="AC269" s="25"/>
      <c r="AD269" s="25"/>
    </row>
    <row r="270" ht="36" customHeight="1" spans="1:30">
      <c r="A270" s="12">
        <v>118</v>
      </c>
      <c r="B270" s="12">
        <f>COUNT($B$1:B269)+1</f>
        <v>264</v>
      </c>
      <c r="C270" s="12" t="s">
        <v>479</v>
      </c>
      <c r="D270" s="12" t="s">
        <v>498</v>
      </c>
      <c r="E270" s="12" t="s">
        <v>502</v>
      </c>
      <c r="F270" s="33" t="s">
        <v>503</v>
      </c>
      <c r="G270" s="25" t="s">
        <v>41</v>
      </c>
      <c r="H270" s="26">
        <v>585</v>
      </c>
      <c r="I270" s="25" t="s">
        <v>42</v>
      </c>
      <c r="J270" s="33" t="s">
        <v>43</v>
      </c>
      <c r="K270" s="25" t="s">
        <v>501</v>
      </c>
      <c r="L270" s="25" t="s">
        <v>98</v>
      </c>
      <c r="M270" s="20" t="s">
        <v>46</v>
      </c>
      <c r="N270" s="25"/>
      <c r="O270" s="25"/>
      <c r="P270" s="25"/>
      <c r="Q270" s="25"/>
      <c r="R270" s="25" t="s">
        <v>96</v>
      </c>
      <c r="S270" s="33"/>
      <c r="T270" s="26">
        <v>2017</v>
      </c>
      <c r="U270" s="25" t="s">
        <v>49</v>
      </c>
      <c r="V270" s="25" t="s">
        <v>50</v>
      </c>
      <c r="W270" s="25" t="s">
        <v>42</v>
      </c>
      <c r="X270" s="25"/>
      <c r="Y270" s="25"/>
      <c r="Z270" s="25"/>
      <c r="AA270" s="25"/>
      <c r="AB270" s="25"/>
      <c r="AC270" s="25"/>
      <c r="AD270" s="25"/>
    </row>
    <row r="271" ht="36" customHeight="1" spans="1:30">
      <c r="A271" s="12">
        <v>119</v>
      </c>
      <c r="B271" s="12">
        <f>COUNT($B$1:B270)+1</f>
        <v>265</v>
      </c>
      <c r="C271" s="12" t="s">
        <v>479</v>
      </c>
      <c r="D271" s="12" t="s">
        <v>498</v>
      </c>
      <c r="E271" s="12" t="s">
        <v>502</v>
      </c>
      <c r="F271" s="72" t="s">
        <v>504</v>
      </c>
      <c r="G271" s="25" t="s">
        <v>41</v>
      </c>
      <c r="H271" s="26">
        <v>650</v>
      </c>
      <c r="I271" s="25" t="s">
        <v>42</v>
      </c>
      <c r="J271" s="72" t="s">
        <v>43</v>
      </c>
      <c r="K271" s="20" t="s">
        <v>65</v>
      </c>
      <c r="L271" s="25" t="s">
        <v>45</v>
      </c>
      <c r="M271" s="20" t="s">
        <v>46</v>
      </c>
      <c r="N271" s="25"/>
      <c r="O271" s="25"/>
      <c r="P271" s="25"/>
      <c r="Q271" s="25"/>
      <c r="R271" s="25" t="s">
        <v>47</v>
      </c>
      <c r="S271" s="72"/>
      <c r="T271" s="26">
        <v>2017</v>
      </c>
      <c r="U271" s="25" t="s">
        <v>49</v>
      </c>
      <c r="V271" s="25" t="s">
        <v>50</v>
      </c>
      <c r="W271" s="25" t="s">
        <v>42</v>
      </c>
      <c r="X271" s="25"/>
      <c r="Y271" s="25"/>
      <c r="Z271" s="25"/>
      <c r="AA271" s="25"/>
      <c r="AB271" s="25"/>
      <c r="AC271" s="25"/>
      <c r="AD271" s="25"/>
    </row>
    <row r="272" ht="36" customHeight="1" spans="1:30">
      <c r="A272" s="12">
        <v>120</v>
      </c>
      <c r="B272" s="12">
        <f>COUNT($B$1:B271)+1</f>
        <v>266</v>
      </c>
      <c r="C272" s="12" t="s">
        <v>479</v>
      </c>
      <c r="D272" s="12" t="s">
        <v>498</v>
      </c>
      <c r="E272" s="12" t="s">
        <v>502</v>
      </c>
      <c r="F272" s="72" t="s">
        <v>505</v>
      </c>
      <c r="G272" s="25" t="s">
        <v>41</v>
      </c>
      <c r="H272" s="26">
        <v>650</v>
      </c>
      <c r="I272" s="25" t="s">
        <v>42</v>
      </c>
      <c r="J272" s="72" t="s">
        <v>43</v>
      </c>
      <c r="K272" s="25" t="s">
        <v>506</v>
      </c>
      <c r="L272" s="25" t="s">
        <v>45</v>
      </c>
      <c r="M272" s="20" t="s">
        <v>46</v>
      </c>
      <c r="N272" s="25"/>
      <c r="O272" s="25"/>
      <c r="P272" s="25"/>
      <c r="Q272" s="25"/>
      <c r="R272" s="25" t="s">
        <v>96</v>
      </c>
      <c r="S272" s="72"/>
      <c r="T272" s="26">
        <v>2017</v>
      </c>
      <c r="U272" s="25" t="s">
        <v>49</v>
      </c>
      <c r="V272" s="25" t="s">
        <v>50</v>
      </c>
      <c r="W272" s="25" t="s">
        <v>42</v>
      </c>
      <c r="X272" s="25"/>
      <c r="Y272" s="25"/>
      <c r="Z272" s="25"/>
      <c r="AA272" s="25"/>
      <c r="AB272" s="25"/>
      <c r="AC272" s="25"/>
      <c r="AD272" s="25"/>
    </row>
    <row r="273" ht="36" customHeight="1" spans="1:30">
      <c r="A273" s="12">
        <v>121</v>
      </c>
      <c r="B273" s="12">
        <f>COUNT($B$1:B272)+1</f>
        <v>267</v>
      </c>
      <c r="C273" s="12" t="s">
        <v>479</v>
      </c>
      <c r="D273" s="12" t="s">
        <v>498</v>
      </c>
      <c r="E273" s="12" t="s">
        <v>502</v>
      </c>
      <c r="F273" s="72" t="s">
        <v>507</v>
      </c>
      <c r="G273" s="25" t="s">
        <v>41</v>
      </c>
      <c r="H273" s="26">
        <v>585</v>
      </c>
      <c r="I273" s="25" t="s">
        <v>42</v>
      </c>
      <c r="J273" s="72" t="s">
        <v>43</v>
      </c>
      <c r="K273" s="25" t="s">
        <v>506</v>
      </c>
      <c r="L273" s="25" t="s">
        <v>45</v>
      </c>
      <c r="M273" s="20" t="s">
        <v>46</v>
      </c>
      <c r="N273" s="25"/>
      <c r="O273" s="25"/>
      <c r="P273" s="25"/>
      <c r="Q273" s="25"/>
      <c r="R273" s="25" t="s">
        <v>96</v>
      </c>
      <c r="S273" s="72"/>
      <c r="T273" s="26">
        <v>2017</v>
      </c>
      <c r="U273" s="25" t="s">
        <v>49</v>
      </c>
      <c r="V273" s="25" t="s">
        <v>50</v>
      </c>
      <c r="W273" s="25" t="s">
        <v>42</v>
      </c>
      <c r="X273" s="25"/>
      <c r="Y273" s="25"/>
      <c r="Z273" s="25"/>
      <c r="AA273" s="25"/>
      <c r="AB273" s="25"/>
      <c r="AC273" s="25"/>
      <c r="AD273" s="25"/>
    </row>
    <row r="274" ht="36" customHeight="1" spans="1:30">
      <c r="A274" s="12">
        <v>122</v>
      </c>
      <c r="B274" s="12">
        <f>COUNT($B$1:B273)+1</f>
        <v>268</v>
      </c>
      <c r="C274" s="12" t="s">
        <v>479</v>
      </c>
      <c r="D274" s="12" t="s">
        <v>498</v>
      </c>
      <c r="E274" s="12" t="s">
        <v>502</v>
      </c>
      <c r="F274" s="72" t="s">
        <v>508</v>
      </c>
      <c r="G274" s="25" t="s">
        <v>41</v>
      </c>
      <c r="H274" s="26">
        <v>585</v>
      </c>
      <c r="I274" s="25" t="s">
        <v>42</v>
      </c>
      <c r="J274" s="72" t="s">
        <v>43</v>
      </c>
      <c r="K274" s="25" t="s">
        <v>506</v>
      </c>
      <c r="L274" s="25" t="s">
        <v>45</v>
      </c>
      <c r="M274" s="20" t="s">
        <v>46</v>
      </c>
      <c r="N274" s="25"/>
      <c r="O274" s="25"/>
      <c r="P274" s="25"/>
      <c r="Q274" s="25"/>
      <c r="R274" s="25" t="s">
        <v>96</v>
      </c>
      <c r="S274" s="72"/>
      <c r="T274" s="26">
        <v>2017</v>
      </c>
      <c r="U274" s="25" t="s">
        <v>49</v>
      </c>
      <c r="V274" s="25" t="s">
        <v>50</v>
      </c>
      <c r="W274" s="25" t="s">
        <v>42</v>
      </c>
      <c r="X274" s="25"/>
      <c r="Y274" s="25"/>
      <c r="Z274" s="25"/>
      <c r="AA274" s="25"/>
      <c r="AB274" s="25"/>
      <c r="AC274" s="25"/>
      <c r="AD274" s="25"/>
    </row>
    <row r="275" ht="36" customHeight="1" spans="1:30">
      <c r="A275" s="12">
        <v>123</v>
      </c>
      <c r="B275" s="12">
        <f>COUNT($B$1:B274)+1</f>
        <v>269</v>
      </c>
      <c r="C275" s="12" t="s">
        <v>479</v>
      </c>
      <c r="D275" s="12" t="s">
        <v>498</v>
      </c>
      <c r="E275" s="12" t="s">
        <v>499</v>
      </c>
      <c r="F275" s="72" t="s">
        <v>509</v>
      </c>
      <c r="G275" s="25" t="s">
        <v>41</v>
      </c>
      <c r="H275" s="26">
        <v>649.9</v>
      </c>
      <c r="I275" s="25" t="s">
        <v>42</v>
      </c>
      <c r="J275" s="72" t="s">
        <v>43</v>
      </c>
      <c r="K275" s="25" t="s">
        <v>506</v>
      </c>
      <c r="L275" s="25" t="s">
        <v>45</v>
      </c>
      <c r="M275" s="20" t="s">
        <v>46</v>
      </c>
      <c r="N275" s="25"/>
      <c r="O275" s="25"/>
      <c r="P275" s="25"/>
      <c r="Q275" s="25"/>
      <c r="R275" s="25" t="s">
        <v>96</v>
      </c>
      <c r="S275" s="72"/>
      <c r="T275" s="26">
        <v>2017</v>
      </c>
      <c r="U275" s="25" t="s">
        <v>49</v>
      </c>
      <c r="V275" s="25" t="s">
        <v>50</v>
      </c>
      <c r="W275" s="25" t="s">
        <v>42</v>
      </c>
      <c r="X275" s="25"/>
      <c r="Y275" s="25"/>
      <c r="Z275" s="25"/>
      <c r="AA275" s="25"/>
      <c r="AB275" s="25"/>
      <c r="AC275" s="25"/>
      <c r="AD275" s="25"/>
    </row>
    <row r="276" ht="36" customHeight="1" spans="1:30">
      <c r="A276" s="29">
        <v>46</v>
      </c>
      <c r="B276" s="29">
        <f>COUNT($B$1:B275)+1</f>
        <v>270</v>
      </c>
      <c r="C276" s="18" t="s">
        <v>479</v>
      </c>
      <c r="D276" s="18" t="s">
        <v>498</v>
      </c>
      <c r="E276" s="18" t="s">
        <v>196</v>
      </c>
      <c r="F276" s="18" t="s">
        <v>510</v>
      </c>
      <c r="G276" s="28" t="s">
        <v>41</v>
      </c>
      <c r="H276" s="30">
        <v>585</v>
      </c>
      <c r="I276" s="28" t="s">
        <v>42</v>
      </c>
      <c r="J276" s="18" t="s">
        <v>43</v>
      </c>
      <c r="K276" s="20" t="s">
        <v>44</v>
      </c>
      <c r="L276" s="28" t="s">
        <v>45</v>
      </c>
      <c r="M276" s="20" t="s">
        <v>46</v>
      </c>
      <c r="N276" s="28"/>
      <c r="O276" s="28"/>
      <c r="P276" s="28"/>
      <c r="Q276" s="28"/>
      <c r="R276" s="28" t="s">
        <v>47</v>
      </c>
      <c r="S276" s="18"/>
      <c r="T276" s="28" t="s">
        <v>48</v>
      </c>
      <c r="U276" s="28" t="s">
        <v>49</v>
      </c>
      <c r="V276" s="20" t="s">
        <v>50</v>
      </c>
      <c r="W276" s="25" t="s">
        <v>42</v>
      </c>
      <c r="X276" s="28"/>
      <c r="Y276" s="28"/>
      <c r="Z276" s="28"/>
      <c r="AA276" s="28"/>
      <c r="AB276" s="28"/>
      <c r="AC276" s="28"/>
      <c r="AD276" s="20"/>
    </row>
    <row r="277" ht="36" customHeight="1" spans="1:30">
      <c r="A277" s="29">
        <v>47</v>
      </c>
      <c r="B277" s="29">
        <f>COUNT($B$1:B276)+1</f>
        <v>271</v>
      </c>
      <c r="C277" s="18" t="s">
        <v>479</v>
      </c>
      <c r="D277" s="18" t="s">
        <v>498</v>
      </c>
      <c r="E277" s="18" t="s">
        <v>511</v>
      </c>
      <c r="F277" s="18" t="s">
        <v>512</v>
      </c>
      <c r="G277" s="28" t="s">
        <v>41</v>
      </c>
      <c r="H277" s="30">
        <v>585</v>
      </c>
      <c r="I277" s="28" t="s">
        <v>42</v>
      </c>
      <c r="J277" s="18" t="s">
        <v>43</v>
      </c>
      <c r="K277" s="20" t="s">
        <v>44</v>
      </c>
      <c r="L277" s="28" t="s">
        <v>45</v>
      </c>
      <c r="M277" s="20" t="s">
        <v>46</v>
      </c>
      <c r="N277" s="28"/>
      <c r="O277" s="28"/>
      <c r="P277" s="28"/>
      <c r="Q277" s="28"/>
      <c r="R277" s="28" t="s">
        <v>47</v>
      </c>
      <c r="S277" s="18"/>
      <c r="T277" s="28" t="s">
        <v>48</v>
      </c>
      <c r="U277" s="28" t="s">
        <v>49</v>
      </c>
      <c r="V277" s="20" t="s">
        <v>50</v>
      </c>
      <c r="W277" s="25" t="s">
        <v>42</v>
      </c>
      <c r="X277" s="28"/>
      <c r="Y277" s="28"/>
      <c r="Z277" s="28"/>
      <c r="AA277" s="28"/>
      <c r="AB277" s="28"/>
      <c r="AC277" s="28"/>
      <c r="AD277" s="20"/>
    </row>
    <row r="278" ht="36" customHeight="1" spans="1:30">
      <c r="A278" s="29">
        <v>48</v>
      </c>
      <c r="B278" s="29">
        <f>COUNT($B$1:B277)+1</f>
        <v>272</v>
      </c>
      <c r="C278" s="18" t="s">
        <v>479</v>
      </c>
      <c r="D278" s="18" t="s">
        <v>498</v>
      </c>
      <c r="E278" s="18" t="s">
        <v>513</v>
      </c>
      <c r="F278" s="18" t="s">
        <v>514</v>
      </c>
      <c r="G278" s="28" t="s">
        <v>41</v>
      </c>
      <c r="H278" s="30">
        <v>450</v>
      </c>
      <c r="I278" s="28" t="s">
        <v>42</v>
      </c>
      <c r="J278" s="18" t="s">
        <v>43</v>
      </c>
      <c r="K278" s="28" t="s">
        <v>515</v>
      </c>
      <c r="L278" s="28" t="s">
        <v>101</v>
      </c>
      <c r="M278" s="20" t="s">
        <v>46</v>
      </c>
      <c r="N278" s="28"/>
      <c r="O278" s="28"/>
      <c r="P278" s="28"/>
      <c r="Q278" s="28"/>
      <c r="R278" s="28" t="s">
        <v>343</v>
      </c>
      <c r="S278" s="18"/>
      <c r="T278" s="28" t="s">
        <v>48</v>
      </c>
      <c r="U278" s="28" t="s">
        <v>49</v>
      </c>
      <c r="V278" s="20" t="s">
        <v>50</v>
      </c>
      <c r="W278" s="25" t="s">
        <v>42</v>
      </c>
      <c r="X278" s="28"/>
      <c r="Y278" s="28"/>
      <c r="Z278" s="28"/>
      <c r="AA278" s="28"/>
      <c r="AB278" s="28"/>
      <c r="AC278" s="28"/>
      <c r="AD278" s="20"/>
    </row>
    <row r="279" ht="36" customHeight="1" spans="1:30">
      <c r="A279" s="29">
        <v>49</v>
      </c>
      <c r="B279" s="29">
        <f>COUNT($B$1:B278)+1</f>
        <v>273</v>
      </c>
      <c r="C279" s="18" t="s">
        <v>479</v>
      </c>
      <c r="D279" s="18" t="s">
        <v>498</v>
      </c>
      <c r="E279" s="18" t="s">
        <v>511</v>
      </c>
      <c r="F279" s="18" t="s">
        <v>516</v>
      </c>
      <c r="G279" s="28" t="s">
        <v>41</v>
      </c>
      <c r="H279" s="30">
        <v>650</v>
      </c>
      <c r="I279" s="28" t="s">
        <v>42</v>
      </c>
      <c r="J279" s="18" t="s">
        <v>43</v>
      </c>
      <c r="K279" s="20" t="s">
        <v>44</v>
      </c>
      <c r="L279" s="28" t="s">
        <v>45</v>
      </c>
      <c r="M279" s="20" t="s">
        <v>46</v>
      </c>
      <c r="N279" s="28"/>
      <c r="O279" s="28"/>
      <c r="P279" s="28"/>
      <c r="Q279" s="28"/>
      <c r="R279" s="28" t="s">
        <v>47</v>
      </c>
      <c r="S279" s="18"/>
      <c r="T279" s="28" t="s">
        <v>48</v>
      </c>
      <c r="U279" s="28" t="s">
        <v>49</v>
      </c>
      <c r="V279" s="20" t="s">
        <v>50</v>
      </c>
      <c r="W279" s="25" t="s">
        <v>42</v>
      </c>
      <c r="X279" s="28"/>
      <c r="Y279" s="28"/>
      <c r="Z279" s="28"/>
      <c r="AA279" s="28"/>
      <c r="AB279" s="28"/>
      <c r="AC279" s="28"/>
      <c r="AD279" s="20"/>
    </row>
    <row r="280" ht="36" customHeight="1" spans="1:30">
      <c r="A280" s="29">
        <v>50</v>
      </c>
      <c r="B280" s="29">
        <f>COUNT($B$1:B279)+1</f>
        <v>274</v>
      </c>
      <c r="C280" s="18" t="s">
        <v>479</v>
      </c>
      <c r="D280" s="18" t="s">
        <v>498</v>
      </c>
      <c r="E280" s="18" t="s">
        <v>511</v>
      </c>
      <c r="F280" s="18" t="s">
        <v>517</v>
      </c>
      <c r="G280" s="28" t="s">
        <v>41</v>
      </c>
      <c r="H280" s="30">
        <v>650</v>
      </c>
      <c r="I280" s="28" t="s">
        <v>42</v>
      </c>
      <c r="J280" s="18" t="s">
        <v>43</v>
      </c>
      <c r="K280" s="20" t="s">
        <v>44</v>
      </c>
      <c r="L280" s="28" t="s">
        <v>45</v>
      </c>
      <c r="M280" s="20" t="s">
        <v>46</v>
      </c>
      <c r="N280" s="28"/>
      <c r="O280" s="28"/>
      <c r="P280" s="28"/>
      <c r="Q280" s="28"/>
      <c r="R280" s="28" t="s">
        <v>47</v>
      </c>
      <c r="S280" s="18"/>
      <c r="T280" s="28" t="s">
        <v>48</v>
      </c>
      <c r="U280" s="28" t="s">
        <v>49</v>
      </c>
      <c r="V280" s="20" t="s">
        <v>50</v>
      </c>
      <c r="W280" s="25" t="s">
        <v>42</v>
      </c>
      <c r="X280" s="28"/>
      <c r="Y280" s="28"/>
      <c r="Z280" s="28"/>
      <c r="AA280" s="28"/>
      <c r="AB280" s="28"/>
      <c r="AC280" s="28"/>
      <c r="AD280" s="20"/>
    </row>
    <row r="281" s="2" customFormat="1" ht="36" customHeight="1" spans="1:30">
      <c r="A281" s="14"/>
      <c r="B281" s="14"/>
      <c r="C281" s="15"/>
      <c r="D281" s="14"/>
      <c r="E281" s="16" t="s">
        <v>518</v>
      </c>
      <c r="F281" s="16"/>
      <c r="G281" s="14">
        <v>193</v>
      </c>
      <c r="H281" s="14">
        <f>SUM(H282:H474)</f>
        <v>40828</v>
      </c>
      <c r="I281" s="15"/>
      <c r="J281" s="16"/>
      <c r="K281" s="15"/>
      <c r="L281" s="15"/>
      <c r="M281" s="15"/>
      <c r="N281" s="15"/>
      <c r="O281" s="15"/>
      <c r="P281" s="15"/>
      <c r="Q281" s="15"/>
      <c r="R281" s="15"/>
      <c r="S281" s="16"/>
      <c r="T281" s="58"/>
      <c r="U281" s="15"/>
      <c r="V281" s="15"/>
      <c r="W281" s="59"/>
      <c r="X281" s="15"/>
      <c r="Y281" s="15"/>
      <c r="Z281" s="15"/>
      <c r="AA281" s="15"/>
      <c r="AB281" s="14">
        <f>SUM(AB282:AB474)</f>
        <v>68512.24</v>
      </c>
      <c r="AC281" s="14">
        <f>SUM(AC282:AC474)</f>
        <v>27924.24</v>
      </c>
      <c r="AD281" s="15"/>
    </row>
    <row r="282" ht="36" customHeight="1" spans="1:30">
      <c r="A282" s="37">
        <v>83</v>
      </c>
      <c r="B282" s="37">
        <f>COUNT($B$1:B280)+1</f>
        <v>275</v>
      </c>
      <c r="C282" s="37" t="s">
        <v>37</v>
      </c>
      <c r="D282" s="38" t="s">
        <v>67</v>
      </c>
      <c r="E282" s="38" t="s">
        <v>82</v>
      </c>
      <c r="F282" s="18" t="s">
        <v>519</v>
      </c>
      <c r="G282" s="38" t="s">
        <v>41</v>
      </c>
      <c r="H282" s="38">
        <v>240</v>
      </c>
      <c r="I282" s="37"/>
      <c r="J282" s="18" t="s">
        <v>520</v>
      </c>
      <c r="K282" s="37" t="s">
        <v>198</v>
      </c>
      <c r="L282" s="37" t="s">
        <v>126</v>
      </c>
      <c r="M282" s="37" t="s">
        <v>46</v>
      </c>
      <c r="N282" s="37"/>
      <c r="O282" s="37"/>
      <c r="P282" s="37"/>
      <c r="Q282" s="37" t="s">
        <v>521</v>
      </c>
      <c r="R282" s="60">
        <v>43800</v>
      </c>
      <c r="S282" s="18" t="s">
        <v>84</v>
      </c>
      <c r="T282" s="28" t="s">
        <v>102</v>
      </c>
      <c r="U282" s="37" t="s">
        <v>49</v>
      </c>
      <c r="V282" s="37" t="s">
        <v>522</v>
      </c>
      <c r="W282" s="25" t="s">
        <v>523</v>
      </c>
      <c r="X282" s="37" t="s">
        <v>524</v>
      </c>
      <c r="Y282" s="37" t="s">
        <v>525</v>
      </c>
      <c r="Z282" s="37" t="s">
        <v>526</v>
      </c>
      <c r="AA282" s="37" t="s">
        <v>526</v>
      </c>
      <c r="AB282" s="37">
        <f>H282</f>
        <v>240</v>
      </c>
      <c r="AC282" s="37">
        <f>AB282-H282</f>
        <v>0</v>
      </c>
      <c r="AD282" s="37">
        <v>1</v>
      </c>
    </row>
    <row r="283" ht="36" customHeight="1" spans="1:30">
      <c r="A283" s="37">
        <v>84</v>
      </c>
      <c r="B283" s="37">
        <f>COUNT($B$1:B282)+1</f>
        <v>276</v>
      </c>
      <c r="C283" s="37" t="s">
        <v>37</v>
      </c>
      <c r="D283" s="38" t="s">
        <v>67</v>
      </c>
      <c r="E283" s="38" t="s">
        <v>82</v>
      </c>
      <c r="F283" s="18" t="s">
        <v>527</v>
      </c>
      <c r="G283" s="38" t="s">
        <v>41</v>
      </c>
      <c r="H283" s="38">
        <v>240</v>
      </c>
      <c r="I283" s="37"/>
      <c r="J283" s="38" t="s">
        <v>43</v>
      </c>
      <c r="K283" s="37" t="s">
        <v>198</v>
      </c>
      <c r="L283" s="37" t="s">
        <v>126</v>
      </c>
      <c r="M283" s="37" t="s">
        <v>46</v>
      </c>
      <c r="N283" s="37"/>
      <c r="O283" s="37"/>
      <c r="P283" s="37"/>
      <c r="Q283" s="37" t="s">
        <v>521</v>
      </c>
      <c r="R283" s="60">
        <v>43800</v>
      </c>
      <c r="S283" s="18" t="s">
        <v>84</v>
      </c>
      <c r="T283" s="28" t="s">
        <v>102</v>
      </c>
      <c r="U283" s="37" t="s">
        <v>77</v>
      </c>
      <c r="V283" s="37" t="s">
        <v>522</v>
      </c>
      <c r="W283" s="25" t="s">
        <v>523</v>
      </c>
      <c r="X283" s="37" t="s">
        <v>528</v>
      </c>
      <c r="Y283" s="37" t="s">
        <v>529</v>
      </c>
      <c r="Z283" s="37" t="s">
        <v>530</v>
      </c>
      <c r="AA283" s="37" t="s">
        <v>526</v>
      </c>
      <c r="AB283" s="37">
        <f>H283</f>
        <v>240</v>
      </c>
      <c r="AC283" s="37">
        <f t="shared" ref="AC283:AC314" si="0">AB283-H283</f>
        <v>0</v>
      </c>
      <c r="AD283" s="37"/>
    </row>
    <row r="284" ht="36" customHeight="1" spans="1:30">
      <c r="A284" s="38">
        <f>COUNT($A$1:A283)+1</f>
        <v>213</v>
      </c>
      <c r="B284" s="38">
        <f>COUNT($B$1:B283)+1</f>
        <v>277</v>
      </c>
      <c r="C284" s="38" t="s">
        <v>37</v>
      </c>
      <c r="D284" s="38" t="s">
        <v>38</v>
      </c>
      <c r="E284" s="38" t="s">
        <v>531</v>
      </c>
      <c r="F284" s="38" t="s">
        <v>532</v>
      </c>
      <c r="G284" s="38" t="s">
        <v>41</v>
      </c>
      <c r="H284" s="38">
        <v>207</v>
      </c>
      <c r="I284" s="38"/>
      <c r="J284" s="38" t="s">
        <v>43</v>
      </c>
      <c r="K284" s="38" t="s">
        <v>533</v>
      </c>
      <c r="L284" s="38"/>
      <c r="M284" s="38" t="s">
        <v>534</v>
      </c>
      <c r="N284" s="38"/>
      <c r="O284" s="38"/>
      <c r="P284" s="38"/>
      <c r="Q284" s="38" t="s">
        <v>535</v>
      </c>
      <c r="R284" s="38" t="s">
        <v>536</v>
      </c>
      <c r="S284" s="38"/>
      <c r="T284" s="28" t="s">
        <v>212</v>
      </c>
      <c r="U284" s="38" t="s">
        <v>49</v>
      </c>
      <c r="V284" s="38" t="s">
        <v>522</v>
      </c>
      <c r="W284" s="25" t="s">
        <v>523</v>
      </c>
      <c r="X284" s="38" t="s">
        <v>537</v>
      </c>
      <c r="Y284" s="38" t="s">
        <v>538</v>
      </c>
      <c r="Z284" s="38" t="s">
        <v>539</v>
      </c>
      <c r="AA284" s="37" t="s">
        <v>526</v>
      </c>
      <c r="AB284" s="37">
        <f>H284</f>
        <v>207</v>
      </c>
      <c r="AC284" s="37">
        <f t="shared" si="0"/>
        <v>0</v>
      </c>
      <c r="AD284" s="38"/>
    </row>
    <row r="285" ht="36" customHeight="1" spans="1:30">
      <c r="A285" s="37"/>
      <c r="B285" s="37">
        <f>COUNT($B$1:B284)+1</f>
        <v>278</v>
      </c>
      <c r="C285" s="37" t="s">
        <v>86</v>
      </c>
      <c r="D285" s="38" t="s">
        <v>87</v>
      </c>
      <c r="E285" s="38" t="s">
        <v>90</v>
      </c>
      <c r="F285" s="38" t="s">
        <v>99</v>
      </c>
      <c r="G285" s="38" t="s">
        <v>41</v>
      </c>
      <c r="H285" s="38">
        <v>240</v>
      </c>
      <c r="I285" s="37"/>
      <c r="J285" s="38" t="s">
        <v>43</v>
      </c>
      <c r="K285" s="37" t="s">
        <v>442</v>
      </c>
      <c r="L285" s="37" t="s">
        <v>101</v>
      </c>
      <c r="M285" s="37" t="s">
        <v>46</v>
      </c>
      <c r="N285" s="37"/>
      <c r="O285" s="37"/>
      <c r="P285" s="37"/>
      <c r="Q285" s="37" t="s">
        <v>521</v>
      </c>
      <c r="R285" s="60">
        <v>44075</v>
      </c>
      <c r="S285" s="38"/>
      <c r="T285" s="28" t="s">
        <v>102</v>
      </c>
      <c r="U285" s="37" t="s">
        <v>49</v>
      </c>
      <c r="V285" s="37" t="s">
        <v>522</v>
      </c>
      <c r="W285" s="25" t="s">
        <v>523</v>
      </c>
      <c r="X285" s="37"/>
      <c r="Y285" s="37" t="s">
        <v>540</v>
      </c>
      <c r="Z285" s="37" t="s">
        <v>541</v>
      </c>
      <c r="AA285" s="37">
        <v>0.9</v>
      </c>
      <c r="AB285" s="37">
        <v>450</v>
      </c>
      <c r="AC285" s="37">
        <f t="shared" si="0"/>
        <v>210</v>
      </c>
      <c r="AD285" s="37">
        <v>1</v>
      </c>
    </row>
    <row r="286" ht="36" customHeight="1" spans="1:30">
      <c r="A286" s="37"/>
      <c r="B286" s="37">
        <f>COUNT($B$1:B285)+1</f>
        <v>279</v>
      </c>
      <c r="C286" s="37" t="s">
        <v>86</v>
      </c>
      <c r="D286" s="38" t="s">
        <v>87</v>
      </c>
      <c r="E286" s="38" t="s">
        <v>542</v>
      </c>
      <c r="F286" s="38" t="s">
        <v>543</v>
      </c>
      <c r="G286" s="38" t="s">
        <v>41</v>
      </c>
      <c r="H286" s="38">
        <v>240</v>
      </c>
      <c r="I286" s="37"/>
      <c r="J286" s="38" t="s">
        <v>43</v>
      </c>
      <c r="K286" s="37" t="s">
        <v>111</v>
      </c>
      <c r="L286" s="37" t="s">
        <v>112</v>
      </c>
      <c r="M286" s="37" t="s">
        <v>46</v>
      </c>
      <c r="N286" s="37"/>
      <c r="O286" s="37"/>
      <c r="P286" s="37"/>
      <c r="Q286" s="37" t="s">
        <v>521</v>
      </c>
      <c r="R286" s="37" t="s">
        <v>544</v>
      </c>
      <c r="S286" s="38"/>
      <c r="T286" s="28" t="s">
        <v>102</v>
      </c>
      <c r="U286" s="37" t="s">
        <v>545</v>
      </c>
      <c r="V286" s="37" t="s">
        <v>522</v>
      </c>
      <c r="W286" s="25" t="s">
        <v>523</v>
      </c>
      <c r="X286" s="37"/>
      <c r="Y286" s="37" t="s">
        <v>540</v>
      </c>
      <c r="Z286" s="37" t="s">
        <v>541</v>
      </c>
      <c r="AA286" s="37">
        <v>0.9</v>
      </c>
      <c r="AB286" s="37">
        <v>450</v>
      </c>
      <c r="AC286" s="37">
        <f t="shared" si="0"/>
        <v>210</v>
      </c>
      <c r="AD286" s="37">
        <v>1</v>
      </c>
    </row>
    <row r="287" ht="36" customHeight="1" spans="1:30">
      <c r="A287" s="37">
        <v>37</v>
      </c>
      <c r="B287" s="37">
        <f>COUNT($B$1:B286)+1</f>
        <v>280</v>
      </c>
      <c r="C287" s="37" t="s">
        <v>86</v>
      </c>
      <c r="D287" s="38" t="s">
        <v>87</v>
      </c>
      <c r="E287" s="38" t="s">
        <v>546</v>
      </c>
      <c r="F287" s="38" t="s">
        <v>547</v>
      </c>
      <c r="G287" s="38" t="s">
        <v>41</v>
      </c>
      <c r="H287" s="38">
        <v>240</v>
      </c>
      <c r="I287" s="37"/>
      <c r="J287" s="38" t="s">
        <v>43</v>
      </c>
      <c r="K287" s="37" t="s">
        <v>548</v>
      </c>
      <c r="L287" s="37"/>
      <c r="M287" s="37" t="s">
        <v>46</v>
      </c>
      <c r="N287" s="37"/>
      <c r="O287" s="37"/>
      <c r="P287" s="37"/>
      <c r="Q287" s="37" t="s">
        <v>521</v>
      </c>
      <c r="R287" s="37" t="s">
        <v>549</v>
      </c>
      <c r="S287" s="38"/>
      <c r="T287" s="28" t="s">
        <v>102</v>
      </c>
      <c r="U287" s="37" t="s">
        <v>49</v>
      </c>
      <c r="V287" s="37" t="s">
        <v>522</v>
      </c>
      <c r="W287" s="25" t="s">
        <v>523</v>
      </c>
      <c r="X287" s="37"/>
      <c r="Y287" s="37" t="s">
        <v>540</v>
      </c>
      <c r="Z287" s="37" t="s">
        <v>541</v>
      </c>
      <c r="AA287" s="37">
        <v>0.9</v>
      </c>
      <c r="AB287" s="37">
        <v>450</v>
      </c>
      <c r="AC287" s="37">
        <f t="shared" si="0"/>
        <v>210</v>
      </c>
      <c r="AD287" s="37">
        <v>1</v>
      </c>
    </row>
    <row r="288" ht="36" customHeight="1" spans="1:30">
      <c r="A288" s="38">
        <f>COUNT($A$1:A287)+1</f>
        <v>215</v>
      </c>
      <c r="B288" s="38">
        <f>COUNT($B$1:B287)+1</f>
        <v>281</v>
      </c>
      <c r="C288" s="38" t="s">
        <v>86</v>
      </c>
      <c r="D288" s="38" t="s">
        <v>108</v>
      </c>
      <c r="E288" s="38" t="s">
        <v>90</v>
      </c>
      <c r="F288" s="38" t="s">
        <v>550</v>
      </c>
      <c r="G288" s="38" t="s">
        <v>41</v>
      </c>
      <c r="H288" s="38">
        <v>225</v>
      </c>
      <c r="I288" s="38"/>
      <c r="J288" s="38" t="s">
        <v>43</v>
      </c>
      <c r="K288" s="38" t="s">
        <v>111</v>
      </c>
      <c r="L288" s="37" t="s">
        <v>112</v>
      </c>
      <c r="M288" s="38" t="s">
        <v>46</v>
      </c>
      <c r="N288" s="38"/>
      <c r="O288" s="38"/>
      <c r="P288" s="38"/>
      <c r="Q288" s="38" t="s">
        <v>521</v>
      </c>
      <c r="R288" s="38" t="s">
        <v>544</v>
      </c>
      <c r="S288" s="38"/>
      <c r="T288" s="28" t="s">
        <v>212</v>
      </c>
      <c r="U288" s="38" t="s">
        <v>49</v>
      </c>
      <c r="V288" s="38" t="s">
        <v>522</v>
      </c>
      <c r="W288" s="25" t="s">
        <v>523</v>
      </c>
      <c r="X288" s="38"/>
      <c r="Y288" s="37" t="s">
        <v>540</v>
      </c>
      <c r="Z288" s="37" t="s">
        <v>541</v>
      </c>
      <c r="AA288" s="37">
        <v>0.9</v>
      </c>
      <c r="AB288" s="37">
        <v>450</v>
      </c>
      <c r="AC288" s="37">
        <f t="shared" si="0"/>
        <v>225</v>
      </c>
      <c r="AD288" s="38">
        <v>1</v>
      </c>
    </row>
    <row r="289" ht="36" customHeight="1" spans="1:30">
      <c r="A289" s="38"/>
      <c r="B289" s="38">
        <f>COUNT($B$1:B288)+1</f>
        <v>282</v>
      </c>
      <c r="C289" s="38" t="s">
        <v>86</v>
      </c>
      <c r="D289" s="38" t="s">
        <v>108</v>
      </c>
      <c r="E289" s="38" t="s">
        <v>90</v>
      </c>
      <c r="F289" s="38" t="s">
        <v>550</v>
      </c>
      <c r="G289" s="38" t="s">
        <v>69</v>
      </c>
      <c r="H289" s="38">
        <v>108</v>
      </c>
      <c r="I289" s="38"/>
      <c r="J289" s="38" t="s">
        <v>43</v>
      </c>
      <c r="K289" s="38" t="s">
        <v>198</v>
      </c>
      <c r="L289" s="38" t="s">
        <v>101</v>
      </c>
      <c r="M289" s="38" t="s">
        <v>551</v>
      </c>
      <c r="N289" s="38"/>
      <c r="O289" s="38"/>
      <c r="P289" s="38"/>
      <c r="Q289" s="38" t="s">
        <v>552</v>
      </c>
      <c r="R289" s="80" t="s">
        <v>553</v>
      </c>
      <c r="S289" s="38"/>
      <c r="T289" s="28" t="s">
        <v>212</v>
      </c>
      <c r="U289" s="38" t="s">
        <v>49</v>
      </c>
      <c r="V289" s="38" t="s">
        <v>522</v>
      </c>
      <c r="W289" s="25" t="s">
        <v>523</v>
      </c>
      <c r="X289" s="38" t="s">
        <v>554</v>
      </c>
      <c r="Y289" s="38" t="s">
        <v>540</v>
      </c>
      <c r="Z289" s="38" t="s">
        <v>555</v>
      </c>
      <c r="AA289" s="38">
        <v>0.9</v>
      </c>
      <c r="AB289" s="38">
        <v>216</v>
      </c>
      <c r="AC289" s="37">
        <f t="shared" si="0"/>
        <v>108</v>
      </c>
      <c r="AD289" s="38"/>
    </row>
    <row r="290" ht="36" customHeight="1" spans="1:30">
      <c r="A290" s="38">
        <v>104</v>
      </c>
      <c r="B290" s="38">
        <f>COUNT($B$1:B289)+1</f>
        <v>283</v>
      </c>
      <c r="C290" s="38" t="s">
        <v>86</v>
      </c>
      <c r="D290" s="38" t="s">
        <v>108</v>
      </c>
      <c r="E290" s="38" t="s">
        <v>556</v>
      </c>
      <c r="F290" s="38" t="s">
        <v>557</v>
      </c>
      <c r="G290" s="38" t="s">
        <v>41</v>
      </c>
      <c r="H290" s="39">
        <v>0</v>
      </c>
      <c r="I290" s="55"/>
      <c r="J290" s="38" t="s">
        <v>43</v>
      </c>
      <c r="K290" s="55" t="s">
        <v>432</v>
      </c>
      <c r="L290" s="37" t="s">
        <v>112</v>
      </c>
      <c r="M290" s="56" t="s">
        <v>46</v>
      </c>
      <c r="N290" s="56"/>
      <c r="O290" s="56"/>
      <c r="P290" s="56"/>
      <c r="Q290" s="56" t="s">
        <v>521</v>
      </c>
      <c r="R290" s="56" t="s">
        <v>558</v>
      </c>
      <c r="S290" s="56"/>
      <c r="T290" s="56" t="s">
        <v>113</v>
      </c>
      <c r="U290" s="61" t="s">
        <v>49</v>
      </c>
      <c r="V290" s="55" t="s">
        <v>522</v>
      </c>
      <c r="W290" s="25" t="s">
        <v>523</v>
      </c>
      <c r="X290" s="56"/>
      <c r="Y290" s="37" t="s">
        <v>540</v>
      </c>
      <c r="Z290" s="37" t="s">
        <v>541</v>
      </c>
      <c r="AA290" s="37">
        <v>0.9</v>
      </c>
      <c r="AB290" s="37">
        <v>450</v>
      </c>
      <c r="AC290" s="37">
        <f t="shared" si="0"/>
        <v>450</v>
      </c>
      <c r="AD290" s="55">
        <v>1</v>
      </c>
    </row>
    <row r="291" ht="36" customHeight="1" spans="1:30">
      <c r="A291" s="12">
        <v>50</v>
      </c>
      <c r="B291" s="12">
        <f>COUNT($B$1:B290)+1</f>
        <v>284</v>
      </c>
      <c r="C291" s="12" t="s">
        <v>86</v>
      </c>
      <c r="D291" s="12" t="s">
        <v>114</v>
      </c>
      <c r="E291" s="42" t="s">
        <v>170</v>
      </c>
      <c r="F291" s="71" t="s">
        <v>559</v>
      </c>
      <c r="G291" s="25" t="s">
        <v>69</v>
      </c>
      <c r="H291" s="26">
        <v>169</v>
      </c>
      <c r="I291" s="25"/>
      <c r="J291" s="71" t="s">
        <v>43</v>
      </c>
      <c r="K291" s="25" t="s">
        <v>111</v>
      </c>
      <c r="L291" s="25" t="s">
        <v>112</v>
      </c>
      <c r="M291" s="25" t="s">
        <v>46</v>
      </c>
      <c r="N291" s="25"/>
      <c r="O291" s="25"/>
      <c r="P291" s="25"/>
      <c r="Q291" s="25" t="s">
        <v>560</v>
      </c>
      <c r="R291" s="25" t="s">
        <v>544</v>
      </c>
      <c r="S291" s="71"/>
      <c r="T291" s="26">
        <v>2017</v>
      </c>
      <c r="U291" s="25" t="s">
        <v>49</v>
      </c>
      <c r="V291" s="25" t="s">
        <v>522</v>
      </c>
      <c r="W291" s="25" t="s">
        <v>523</v>
      </c>
      <c r="X291" s="25"/>
      <c r="Y291" s="37" t="s">
        <v>540</v>
      </c>
      <c r="Z291" s="37" t="s">
        <v>541</v>
      </c>
      <c r="AA291" s="37">
        <v>0.9</v>
      </c>
      <c r="AB291" s="37">
        <v>234</v>
      </c>
      <c r="AC291" s="37">
        <f t="shared" si="0"/>
        <v>65</v>
      </c>
      <c r="AD291" s="25">
        <v>1</v>
      </c>
    </row>
    <row r="292" ht="36" customHeight="1" spans="1:30">
      <c r="A292" s="12"/>
      <c r="B292" s="12">
        <f>COUNT($B$1:B291)+1</f>
        <v>285</v>
      </c>
      <c r="C292" s="12" t="s">
        <v>86</v>
      </c>
      <c r="D292" s="12" t="s">
        <v>114</v>
      </c>
      <c r="E292" s="42" t="s">
        <v>170</v>
      </c>
      <c r="F292" s="71" t="s">
        <v>559</v>
      </c>
      <c r="G292" s="25" t="s">
        <v>41</v>
      </c>
      <c r="H292" s="26">
        <v>294</v>
      </c>
      <c r="I292" s="25"/>
      <c r="J292" s="71" t="s">
        <v>43</v>
      </c>
      <c r="K292" s="25" t="s">
        <v>515</v>
      </c>
      <c r="L292" s="25" t="s">
        <v>101</v>
      </c>
      <c r="M292" s="25" t="s">
        <v>46</v>
      </c>
      <c r="N292" s="25"/>
      <c r="O292" s="25"/>
      <c r="P292" s="25"/>
      <c r="Q292" s="25" t="s">
        <v>521</v>
      </c>
      <c r="R292" s="25" t="s">
        <v>343</v>
      </c>
      <c r="S292" s="71"/>
      <c r="T292" s="26">
        <v>2017</v>
      </c>
      <c r="U292" s="25" t="s">
        <v>49</v>
      </c>
      <c r="V292" s="25" t="s">
        <v>522</v>
      </c>
      <c r="W292" s="25" t="s">
        <v>523</v>
      </c>
      <c r="X292" s="25"/>
      <c r="Y292" s="37" t="s">
        <v>540</v>
      </c>
      <c r="Z292" s="37" t="s">
        <v>541</v>
      </c>
      <c r="AA292" s="37">
        <v>0.9</v>
      </c>
      <c r="AB292" s="37">
        <v>450</v>
      </c>
      <c r="AC292" s="37">
        <f t="shared" si="0"/>
        <v>156</v>
      </c>
      <c r="AD292" s="25">
        <v>1</v>
      </c>
    </row>
    <row r="293" ht="36" customHeight="1" spans="1:30">
      <c r="A293" s="45"/>
      <c r="B293" s="45">
        <f>COUNT($B$1:B292)+1</f>
        <v>286</v>
      </c>
      <c r="C293" s="22" t="s">
        <v>86</v>
      </c>
      <c r="D293" s="19" t="s">
        <v>114</v>
      </c>
      <c r="E293" s="46" t="s">
        <v>90</v>
      </c>
      <c r="F293" s="46" t="s">
        <v>140</v>
      </c>
      <c r="G293" s="28" t="s">
        <v>41</v>
      </c>
      <c r="H293" s="29">
        <v>390</v>
      </c>
      <c r="I293" s="28"/>
      <c r="J293" s="46" t="s">
        <v>43</v>
      </c>
      <c r="K293" s="28" t="s">
        <v>515</v>
      </c>
      <c r="L293" s="28" t="s">
        <v>101</v>
      </c>
      <c r="M293" s="28" t="s">
        <v>46</v>
      </c>
      <c r="N293" s="28"/>
      <c r="O293" s="28"/>
      <c r="P293" s="28"/>
      <c r="Q293" s="28" t="s">
        <v>521</v>
      </c>
      <c r="R293" s="28" t="s">
        <v>343</v>
      </c>
      <c r="S293" s="46"/>
      <c r="T293" s="28" t="s">
        <v>48</v>
      </c>
      <c r="U293" s="28" t="s">
        <v>49</v>
      </c>
      <c r="V293" s="28" t="s">
        <v>522</v>
      </c>
      <c r="W293" s="25" t="s">
        <v>523</v>
      </c>
      <c r="X293" s="28"/>
      <c r="Y293" s="37" t="s">
        <v>540</v>
      </c>
      <c r="Z293" s="37" t="s">
        <v>541</v>
      </c>
      <c r="AA293" s="37">
        <v>0.9</v>
      </c>
      <c r="AB293" s="37">
        <v>450</v>
      </c>
      <c r="AC293" s="37">
        <f t="shared" si="0"/>
        <v>60</v>
      </c>
      <c r="AD293" s="28">
        <v>1</v>
      </c>
    </row>
    <row r="294" ht="36" customHeight="1" spans="1:30">
      <c r="A294" s="37">
        <v>3</v>
      </c>
      <c r="B294" s="37">
        <f>COUNT($B$1:B293)+1</f>
        <v>287</v>
      </c>
      <c r="C294" s="37" t="s">
        <v>86</v>
      </c>
      <c r="D294" s="38" t="s">
        <v>114</v>
      </c>
      <c r="E294" s="38" t="s">
        <v>59</v>
      </c>
      <c r="F294" s="38" t="s">
        <v>561</v>
      </c>
      <c r="G294" s="38" t="s">
        <v>69</v>
      </c>
      <c r="H294" s="38">
        <v>109</v>
      </c>
      <c r="I294" s="37"/>
      <c r="J294" s="38" t="s">
        <v>43</v>
      </c>
      <c r="K294" s="37" t="s">
        <v>562</v>
      </c>
      <c r="L294" s="37"/>
      <c r="M294" s="37" t="s">
        <v>46</v>
      </c>
      <c r="N294" s="37"/>
      <c r="O294" s="37"/>
      <c r="P294" s="37"/>
      <c r="Q294" s="37" t="s">
        <v>552</v>
      </c>
      <c r="R294" s="37" t="s">
        <v>536</v>
      </c>
      <c r="S294" s="38"/>
      <c r="T294" s="28" t="s">
        <v>102</v>
      </c>
      <c r="U294" s="37" t="s">
        <v>49</v>
      </c>
      <c r="V294" s="37" t="s">
        <v>522</v>
      </c>
      <c r="W294" s="25" t="s">
        <v>523</v>
      </c>
      <c r="X294" s="37"/>
      <c r="Y294" s="37" t="s">
        <v>538</v>
      </c>
      <c r="Z294" s="37" t="s">
        <v>526</v>
      </c>
      <c r="AA294" s="37" t="s">
        <v>526</v>
      </c>
      <c r="AB294" s="37">
        <f>H294</f>
        <v>109</v>
      </c>
      <c r="AC294" s="37">
        <f t="shared" si="0"/>
        <v>0</v>
      </c>
      <c r="AD294" s="37">
        <v>1</v>
      </c>
    </row>
    <row r="295" ht="36" customHeight="1" spans="1:30">
      <c r="A295" s="37"/>
      <c r="B295" s="37">
        <f>COUNT($B$1:B294)+1</f>
        <v>288</v>
      </c>
      <c r="C295" s="37" t="s">
        <v>86</v>
      </c>
      <c r="D295" s="38" t="s">
        <v>114</v>
      </c>
      <c r="E295" s="38" t="s">
        <v>59</v>
      </c>
      <c r="F295" s="38" t="s">
        <v>561</v>
      </c>
      <c r="G295" s="38" t="s">
        <v>41</v>
      </c>
      <c r="H295" s="38">
        <v>240</v>
      </c>
      <c r="I295" s="37"/>
      <c r="J295" s="38" t="s">
        <v>43</v>
      </c>
      <c r="K295" s="37" t="s">
        <v>562</v>
      </c>
      <c r="L295" s="37"/>
      <c r="M295" s="37" t="s">
        <v>46</v>
      </c>
      <c r="N295" s="37"/>
      <c r="O295" s="37"/>
      <c r="P295" s="37"/>
      <c r="Q295" s="37" t="s">
        <v>521</v>
      </c>
      <c r="R295" s="37" t="s">
        <v>536</v>
      </c>
      <c r="S295" s="38"/>
      <c r="T295" s="28" t="s">
        <v>102</v>
      </c>
      <c r="U295" s="37" t="s">
        <v>49</v>
      </c>
      <c r="V295" s="37" t="s">
        <v>522</v>
      </c>
      <c r="W295" s="25" t="s">
        <v>523</v>
      </c>
      <c r="X295" s="37"/>
      <c r="Y295" s="37" t="s">
        <v>538</v>
      </c>
      <c r="Z295" s="37" t="s">
        <v>526</v>
      </c>
      <c r="AA295" s="37" t="s">
        <v>526</v>
      </c>
      <c r="AB295" s="37">
        <f>H295</f>
        <v>240</v>
      </c>
      <c r="AC295" s="37">
        <f t="shared" si="0"/>
        <v>0</v>
      </c>
      <c r="AD295" s="37">
        <v>1</v>
      </c>
    </row>
    <row r="296" ht="36" customHeight="1" spans="1:30">
      <c r="A296" s="37">
        <v>6</v>
      </c>
      <c r="B296" s="37">
        <f>COUNT($B$1:B295)+1</f>
        <v>289</v>
      </c>
      <c r="C296" s="37" t="s">
        <v>86</v>
      </c>
      <c r="D296" s="38" t="s">
        <v>114</v>
      </c>
      <c r="E296" s="38" t="s">
        <v>135</v>
      </c>
      <c r="F296" s="38" t="s">
        <v>136</v>
      </c>
      <c r="G296" s="38" t="s">
        <v>144</v>
      </c>
      <c r="H296" s="38">
        <v>81</v>
      </c>
      <c r="I296" s="37"/>
      <c r="J296" s="38" t="s">
        <v>43</v>
      </c>
      <c r="K296" s="37" t="s">
        <v>141</v>
      </c>
      <c r="L296" s="37" t="s">
        <v>142</v>
      </c>
      <c r="M296" s="37" t="s">
        <v>46</v>
      </c>
      <c r="N296" s="37"/>
      <c r="O296" s="37"/>
      <c r="P296" s="37"/>
      <c r="Q296" s="38" t="s">
        <v>144</v>
      </c>
      <c r="R296" s="60">
        <v>43678</v>
      </c>
      <c r="S296" s="38" t="s">
        <v>84</v>
      </c>
      <c r="T296" s="28" t="s">
        <v>102</v>
      </c>
      <c r="U296" s="37" t="s">
        <v>49</v>
      </c>
      <c r="V296" s="37" t="s">
        <v>522</v>
      </c>
      <c r="W296" s="25" t="s">
        <v>523</v>
      </c>
      <c r="X296" s="37"/>
      <c r="Y296" s="37" t="s">
        <v>540</v>
      </c>
      <c r="Z296" s="37" t="s">
        <v>541</v>
      </c>
      <c r="AA296" s="81">
        <v>1</v>
      </c>
      <c r="AB296" s="37">
        <v>182</v>
      </c>
      <c r="AC296" s="37">
        <f t="shared" si="0"/>
        <v>101</v>
      </c>
      <c r="AD296" s="37">
        <v>1</v>
      </c>
    </row>
    <row r="297" ht="36" customHeight="1" spans="1:30">
      <c r="A297" s="37"/>
      <c r="B297" s="37">
        <f>COUNT($B$1:B296)+1</f>
        <v>290</v>
      </c>
      <c r="C297" s="37" t="s">
        <v>86</v>
      </c>
      <c r="D297" s="38" t="s">
        <v>114</v>
      </c>
      <c r="E297" s="38" t="s">
        <v>135</v>
      </c>
      <c r="F297" s="38" t="s">
        <v>136</v>
      </c>
      <c r="G297" s="38" t="s">
        <v>563</v>
      </c>
      <c r="H297" s="38">
        <v>15</v>
      </c>
      <c r="I297" s="37"/>
      <c r="J297" s="38" t="s">
        <v>43</v>
      </c>
      <c r="K297" s="37" t="s">
        <v>564</v>
      </c>
      <c r="L297" s="37" t="s">
        <v>126</v>
      </c>
      <c r="M297" s="37" t="s">
        <v>46</v>
      </c>
      <c r="N297" s="37"/>
      <c r="O297" s="37"/>
      <c r="P297" s="37"/>
      <c r="Q297" s="37" t="s">
        <v>565</v>
      </c>
      <c r="R297" s="60">
        <v>43739</v>
      </c>
      <c r="S297" s="38" t="s">
        <v>84</v>
      </c>
      <c r="T297" s="28" t="s">
        <v>102</v>
      </c>
      <c r="U297" s="37" t="s">
        <v>49</v>
      </c>
      <c r="V297" s="37" t="s">
        <v>522</v>
      </c>
      <c r="W297" s="25" t="s">
        <v>523</v>
      </c>
      <c r="X297" s="37"/>
      <c r="Y297" s="37" t="s">
        <v>540</v>
      </c>
      <c r="Z297" s="37" t="s">
        <v>541</v>
      </c>
      <c r="AA297" s="81">
        <v>1</v>
      </c>
      <c r="AB297" s="37">
        <v>50</v>
      </c>
      <c r="AC297" s="37">
        <f t="shared" si="0"/>
        <v>35</v>
      </c>
      <c r="AD297" s="37">
        <v>1</v>
      </c>
    </row>
    <row r="298" ht="36" customHeight="1" spans="1:30">
      <c r="A298" s="37">
        <v>7</v>
      </c>
      <c r="B298" s="37">
        <f>COUNT($B$1:B297)+1</f>
        <v>291</v>
      </c>
      <c r="C298" s="37" t="s">
        <v>86</v>
      </c>
      <c r="D298" s="38" t="s">
        <v>114</v>
      </c>
      <c r="E298" s="38" t="s">
        <v>90</v>
      </c>
      <c r="F298" s="38" t="s">
        <v>566</v>
      </c>
      <c r="G298" s="38" t="s">
        <v>41</v>
      </c>
      <c r="H298" s="38">
        <v>240</v>
      </c>
      <c r="I298" s="37"/>
      <c r="J298" s="38" t="s">
        <v>43</v>
      </c>
      <c r="K298" s="37" t="s">
        <v>562</v>
      </c>
      <c r="L298" s="37"/>
      <c r="M298" s="37" t="s">
        <v>46</v>
      </c>
      <c r="N298" s="37"/>
      <c r="O298" s="37"/>
      <c r="P298" s="37"/>
      <c r="Q298" s="37" t="s">
        <v>521</v>
      </c>
      <c r="R298" s="37" t="s">
        <v>536</v>
      </c>
      <c r="S298" s="38"/>
      <c r="T298" s="28" t="s">
        <v>102</v>
      </c>
      <c r="U298" s="37" t="s">
        <v>49</v>
      </c>
      <c r="V298" s="37" t="s">
        <v>522</v>
      </c>
      <c r="W298" s="25" t="s">
        <v>523</v>
      </c>
      <c r="X298" s="37"/>
      <c r="Y298" s="37" t="s">
        <v>538</v>
      </c>
      <c r="Z298" s="37" t="s">
        <v>526</v>
      </c>
      <c r="AA298" s="37" t="s">
        <v>526</v>
      </c>
      <c r="AB298" s="37">
        <f>H298</f>
        <v>240</v>
      </c>
      <c r="AC298" s="37">
        <f t="shared" si="0"/>
        <v>0</v>
      </c>
      <c r="AD298" s="37">
        <v>1</v>
      </c>
    </row>
    <row r="299" ht="36" customHeight="1" spans="1:30">
      <c r="A299" s="38">
        <f>COUNT($A$1:A298)+1</f>
        <v>221</v>
      </c>
      <c r="B299" s="38">
        <f>COUNT($B$1:B298)+1</f>
        <v>292</v>
      </c>
      <c r="C299" s="38" t="s">
        <v>86</v>
      </c>
      <c r="D299" s="38" t="s">
        <v>114</v>
      </c>
      <c r="E299" s="38" t="s">
        <v>238</v>
      </c>
      <c r="F299" s="38" t="s">
        <v>567</v>
      </c>
      <c r="G299" s="38" t="s">
        <v>41</v>
      </c>
      <c r="H299" s="38">
        <v>203</v>
      </c>
      <c r="I299" s="38"/>
      <c r="J299" s="38" t="s">
        <v>43</v>
      </c>
      <c r="K299" s="38" t="s">
        <v>432</v>
      </c>
      <c r="L299" s="37" t="s">
        <v>112</v>
      </c>
      <c r="M299" s="37" t="s">
        <v>46</v>
      </c>
      <c r="N299" s="38"/>
      <c r="O299" s="38"/>
      <c r="P299" s="38"/>
      <c r="Q299" s="73" t="s">
        <v>568</v>
      </c>
      <c r="R299" s="80">
        <v>44166</v>
      </c>
      <c r="S299" s="80"/>
      <c r="T299" s="28" t="s">
        <v>212</v>
      </c>
      <c r="U299" s="38" t="s">
        <v>49</v>
      </c>
      <c r="V299" s="38" t="s">
        <v>522</v>
      </c>
      <c r="W299" s="25" t="s">
        <v>523</v>
      </c>
      <c r="X299" s="38"/>
      <c r="Y299" s="37" t="s">
        <v>540</v>
      </c>
      <c r="Z299" s="37" t="s">
        <v>541</v>
      </c>
      <c r="AA299" s="37">
        <v>0.9</v>
      </c>
      <c r="AB299" s="37">
        <v>405</v>
      </c>
      <c r="AC299" s="37">
        <f t="shared" si="0"/>
        <v>202</v>
      </c>
      <c r="AD299" s="38">
        <v>1</v>
      </c>
    </row>
    <row r="300" ht="36" customHeight="1" spans="1:30">
      <c r="A300" s="38">
        <f>COUNT($A$1:A299)+1</f>
        <v>222</v>
      </c>
      <c r="B300" s="38">
        <f>COUNT($B$1:B299)+1</f>
        <v>293</v>
      </c>
      <c r="C300" s="38" t="s">
        <v>86</v>
      </c>
      <c r="D300" s="38" t="s">
        <v>114</v>
      </c>
      <c r="E300" s="38" t="s">
        <v>123</v>
      </c>
      <c r="F300" s="38" t="s">
        <v>569</v>
      </c>
      <c r="G300" s="38" t="s">
        <v>69</v>
      </c>
      <c r="H300" s="38">
        <v>117</v>
      </c>
      <c r="I300" s="38"/>
      <c r="J300" s="38" t="s">
        <v>43</v>
      </c>
      <c r="K300" s="38" t="s">
        <v>533</v>
      </c>
      <c r="L300" s="38"/>
      <c r="M300" s="37" t="s">
        <v>46</v>
      </c>
      <c r="N300" s="38"/>
      <c r="O300" s="38"/>
      <c r="P300" s="38"/>
      <c r="Q300" s="38" t="s">
        <v>560</v>
      </c>
      <c r="R300" s="38" t="s">
        <v>536</v>
      </c>
      <c r="S300" s="38"/>
      <c r="T300" s="28" t="s">
        <v>212</v>
      </c>
      <c r="U300" s="38" t="s">
        <v>49</v>
      </c>
      <c r="V300" s="38" t="s">
        <v>522</v>
      </c>
      <c r="W300" s="25" t="s">
        <v>523</v>
      </c>
      <c r="X300" s="37"/>
      <c r="Y300" s="37" t="s">
        <v>538</v>
      </c>
      <c r="Z300" s="37" t="s">
        <v>526</v>
      </c>
      <c r="AA300" s="37" t="s">
        <v>526</v>
      </c>
      <c r="AB300" s="37">
        <f>H300</f>
        <v>117</v>
      </c>
      <c r="AC300" s="37">
        <f t="shared" si="0"/>
        <v>0</v>
      </c>
      <c r="AD300" s="38">
        <v>1</v>
      </c>
    </row>
    <row r="301" ht="36" customHeight="1" spans="1:30">
      <c r="A301" s="38"/>
      <c r="B301" s="38">
        <f>COUNT($B$1:B300)+1</f>
        <v>294</v>
      </c>
      <c r="C301" s="38" t="s">
        <v>86</v>
      </c>
      <c r="D301" s="38" t="s">
        <v>114</v>
      </c>
      <c r="E301" s="38" t="s">
        <v>123</v>
      </c>
      <c r="F301" s="38" t="s">
        <v>569</v>
      </c>
      <c r="G301" s="38" t="s">
        <v>41</v>
      </c>
      <c r="H301" s="38">
        <v>225</v>
      </c>
      <c r="I301" s="38"/>
      <c r="J301" s="38" t="s">
        <v>43</v>
      </c>
      <c r="K301" s="38" t="s">
        <v>111</v>
      </c>
      <c r="L301" s="37" t="s">
        <v>112</v>
      </c>
      <c r="M301" s="37" t="s">
        <v>46</v>
      </c>
      <c r="N301" s="38"/>
      <c r="O301" s="38"/>
      <c r="P301" s="38"/>
      <c r="Q301" s="38" t="s">
        <v>521</v>
      </c>
      <c r="R301" s="38" t="s">
        <v>544</v>
      </c>
      <c r="S301" s="38"/>
      <c r="T301" s="28" t="s">
        <v>212</v>
      </c>
      <c r="U301" s="38" t="s">
        <v>49</v>
      </c>
      <c r="V301" s="38" t="s">
        <v>522</v>
      </c>
      <c r="W301" s="25" t="s">
        <v>523</v>
      </c>
      <c r="X301" s="38"/>
      <c r="Y301" s="37" t="s">
        <v>540</v>
      </c>
      <c r="Z301" s="37" t="s">
        <v>541</v>
      </c>
      <c r="AA301" s="37">
        <v>0.9</v>
      </c>
      <c r="AB301" s="37">
        <v>450</v>
      </c>
      <c r="AC301" s="37">
        <f t="shared" si="0"/>
        <v>225</v>
      </c>
      <c r="AD301" s="38">
        <v>1</v>
      </c>
    </row>
    <row r="302" ht="36" customHeight="1" spans="1:30">
      <c r="A302" s="38">
        <f>COUNT($A$1:A301)+1</f>
        <v>223</v>
      </c>
      <c r="B302" s="38">
        <f>COUNT($B$1:B301)+1</f>
        <v>295</v>
      </c>
      <c r="C302" s="38" t="s">
        <v>86</v>
      </c>
      <c r="D302" s="38" t="s">
        <v>114</v>
      </c>
      <c r="E302" s="38" t="s">
        <v>103</v>
      </c>
      <c r="F302" s="38" t="s">
        <v>570</v>
      </c>
      <c r="G302" s="38" t="s">
        <v>41</v>
      </c>
      <c r="H302" s="38">
        <v>225</v>
      </c>
      <c r="I302" s="38"/>
      <c r="J302" s="38" t="s">
        <v>43</v>
      </c>
      <c r="K302" s="38" t="s">
        <v>147</v>
      </c>
      <c r="L302" s="37" t="s">
        <v>112</v>
      </c>
      <c r="M302" s="38" t="s">
        <v>46</v>
      </c>
      <c r="N302" s="38"/>
      <c r="O302" s="38"/>
      <c r="P302" s="38"/>
      <c r="Q302" s="38" t="s">
        <v>521</v>
      </c>
      <c r="R302" s="80">
        <v>44136</v>
      </c>
      <c r="S302" s="80"/>
      <c r="T302" s="28" t="s">
        <v>212</v>
      </c>
      <c r="U302" s="38" t="s">
        <v>49</v>
      </c>
      <c r="V302" s="38" t="s">
        <v>522</v>
      </c>
      <c r="W302" s="25" t="s">
        <v>523</v>
      </c>
      <c r="X302" s="38"/>
      <c r="Y302" s="37" t="s">
        <v>540</v>
      </c>
      <c r="Z302" s="37" t="s">
        <v>541</v>
      </c>
      <c r="AA302" s="37">
        <v>0.9</v>
      </c>
      <c r="AB302" s="37">
        <v>450</v>
      </c>
      <c r="AC302" s="37">
        <f t="shared" si="0"/>
        <v>225</v>
      </c>
      <c r="AD302" s="38">
        <v>1</v>
      </c>
    </row>
    <row r="303" ht="36" customHeight="1" spans="1:30">
      <c r="A303" s="34"/>
      <c r="B303" s="34">
        <f>COUNT($B$1:B302)+1</f>
        <v>296</v>
      </c>
      <c r="C303" s="22" t="s">
        <v>86</v>
      </c>
      <c r="D303" s="47" t="s">
        <v>149</v>
      </c>
      <c r="E303" s="35" t="s">
        <v>150</v>
      </c>
      <c r="F303" s="35" t="s">
        <v>571</v>
      </c>
      <c r="G303" s="36" t="s">
        <v>41</v>
      </c>
      <c r="H303" s="49">
        <v>390</v>
      </c>
      <c r="I303" s="36"/>
      <c r="J303" s="35" t="s">
        <v>43</v>
      </c>
      <c r="K303" s="36" t="s">
        <v>147</v>
      </c>
      <c r="L303" s="36" t="s">
        <v>112</v>
      </c>
      <c r="M303" s="36" t="s">
        <v>534</v>
      </c>
      <c r="N303" s="36"/>
      <c r="O303" s="36"/>
      <c r="P303" s="36"/>
      <c r="Q303" s="36" t="s">
        <v>521</v>
      </c>
      <c r="R303" s="36" t="s">
        <v>153</v>
      </c>
      <c r="S303" s="35"/>
      <c r="T303" s="28" t="s">
        <v>48</v>
      </c>
      <c r="U303" s="36" t="s">
        <v>49</v>
      </c>
      <c r="V303" s="28" t="s">
        <v>522</v>
      </c>
      <c r="W303" s="25" t="s">
        <v>523</v>
      </c>
      <c r="X303" s="38" t="s">
        <v>554</v>
      </c>
      <c r="Y303" s="38" t="s">
        <v>540</v>
      </c>
      <c r="Z303" s="38" t="s">
        <v>555</v>
      </c>
      <c r="AA303" s="38">
        <v>0.9</v>
      </c>
      <c r="AB303" s="38">
        <v>450</v>
      </c>
      <c r="AC303" s="37">
        <f t="shared" si="0"/>
        <v>60</v>
      </c>
      <c r="AD303" s="28"/>
    </row>
    <row r="304" ht="36" customHeight="1" spans="1:30">
      <c r="A304" s="34">
        <v>37</v>
      </c>
      <c r="B304" s="34">
        <f>COUNT($B$1:B303)+1</f>
        <v>297</v>
      </c>
      <c r="C304" s="22" t="s">
        <v>86</v>
      </c>
      <c r="D304" s="47" t="s">
        <v>149</v>
      </c>
      <c r="E304" s="35" t="s">
        <v>150</v>
      </c>
      <c r="F304" s="35" t="s">
        <v>154</v>
      </c>
      <c r="G304" s="36" t="s">
        <v>69</v>
      </c>
      <c r="H304" s="29">
        <v>277</v>
      </c>
      <c r="I304" s="36"/>
      <c r="J304" s="35" t="s">
        <v>43</v>
      </c>
      <c r="K304" s="36" t="s">
        <v>572</v>
      </c>
      <c r="L304" s="25" t="s">
        <v>126</v>
      </c>
      <c r="M304" s="25" t="s">
        <v>46</v>
      </c>
      <c r="N304" s="36"/>
      <c r="O304" s="36"/>
      <c r="P304" s="36"/>
      <c r="Q304" s="36" t="s">
        <v>552</v>
      </c>
      <c r="R304" s="36" t="s">
        <v>573</v>
      </c>
      <c r="S304" s="35"/>
      <c r="T304" s="28" t="s">
        <v>48</v>
      </c>
      <c r="U304" s="36" t="s">
        <v>49</v>
      </c>
      <c r="V304" s="28" t="s">
        <v>522</v>
      </c>
      <c r="W304" s="25" t="s">
        <v>523</v>
      </c>
      <c r="X304" s="36"/>
      <c r="Y304" s="37" t="s">
        <v>540</v>
      </c>
      <c r="Z304" s="37" t="s">
        <v>541</v>
      </c>
      <c r="AA304" s="81">
        <v>1</v>
      </c>
      <c r="AB304" s="37">
        <v>240</v>
      </c>
      <c r="AC304" s="37">
        <f t="shared" si="0"/>
        <v>-37</v>
      </c>
      <c r="AD304" s="28">
        <v>1</v>
      </c>
    </row>
    <row r="305" ht="36" customHeight="1" spans="1:30">
      <c r="A305" s="37">
        <v>51</v>
      </c>
      <c r="B305" s="37">
        <f>COUNT($B$1:B304)+1</f>
        <v>298</v>
      </c>
      <c r="C305" s="37" t="s">
        <v>86</v>
      </c>
      <c r="D305" s="38" t="s">
        <v>149</v>
      </c>
      <c r="E305" s="38" t="s">
        <v>347</v>
      </c>
      <c r="F305" s="38" t="s">
        <v>574</v>
      </c>
      <c r="G305" s="38" t="s">
        <v>41</v>
      </c>
      <c r="H305" s="38">
        <v>240</v>
      </c>
      <c r="I305" s="37"/>
      <c r="J305" s="38" t="s">
        <v>43</v>
      </c>
      <c r="K305" s="37" t="s">
        <v>147</v>
      </c>
      <c r="L305" s="37" t="s">
        <v>112</v>
      </c>
      <c r="M305" s="37" t="s">
        <v>534</v>
      </c>
      <c r="N305" s="37"/>
      <c r="O305" s="37"/>
      <c r="P305" s="37"/>
      <c r="Q305" s="37" t="s">
        <v>521</v>
      </c>
      <c r="R305" s="60">
        <v>44136</v>
      </c>
      <c r="S305" s="38"/>
      <c r="T305" s="28" t="s">
        <v>102</v>
      </c>
      <c r="U305" s="37" t="s">
        <v>49</v>
      </c>
      <c r="V305" s="37" t="s">
        <v>522</v>
      </c>
      <c r="W305" s="25" t="s">
        <v>523</v>
      </c>
      <c r="X305" s="38" t="s">
        <v>554</v>
      </c>
      <c r="Y305" s="38" t="s">
        <v>540</v>
      </c>
      <c r="Z305" s="38" t="s">
        <v>555</v>
      </c>
      <c r="AA305" s="38">
        <v>0.9</v>
      </c>
      <c r="AB305" s="38">
        <v>450</v>
      </c>
      <c r="AC305" s="37">
        <f t="shared" si="0"/>
        <v>210</v>
      </c>
      <c r="AD305" s="37"/>
    </row>
    <row r="306" ht="36" customHeight="1" spans="1:30">
      <c r="A306" s="38">
        <v>22</v>
      </c>
      <c r="B306" s="38">
        <f>COUNT($B$1:B305)+1</f>
        <v>299</v>
      </c>
      <c r="C306" s="38" t="s">
        <v>86</v>
      </c>
      <c r="D306" s="38" t="s">
        <v>149</v>
      </c>
      <c r="E306" s="38" t="s">
        <v>150</v>
      </c>
      <c r="F306" s="38" t="s">
        <v>575</v>
      </c>
      <c r="G306" s="38" t="s">
        <v>69</v>
      </c>
      <c r="H306" s="39">
        <v>0</v>
      </c>
      <c r="I306" s="55"/>
      <c r="J306" s="35" t="s">
        <v>43</v>
      </c>
      <c r="K306" s="55" t="s">
        <v>432</v>
      </c>
      <c r="L306" s="39" t="s">
        <v>112</v>
      </c>
      <c r="M306" s="56" t="s">
        <v>46</v>
      </c>
      <c r="N306" s="56"/>
      <c r="O306" s="56"/>
      <c r="P306" s="56"/>
      <c r="Q306" s="56" t="s">
        <v>560</v>
      </c>
      <c r="R306" s="56" t="s">
        <v>558</v>
      </c>
      <c r="S306" s="56"/>
      <c r="T306" s="56" t="s">
        <v>113</v>
      </c>
      <c r="U306" s="61" t="s">
        <v>49</v>
      </c>
      <c r="V306" s="55" t="s">
        <v>522</v>
      </c>
      <c r="W306" s="25" t="s">
        <v>523</v>
      </c>
      <c r="X306" s="56"/>
      <c r="Y306" s="37" t="s">
        <v>540</v>
      </c>
      <c r="Z306" s="37" t="s">
        <v>541</v>
      </c>
      <c r="AA306" s="37">
        <v>0.9</v>
      </c>
      <c r="AB306" s="37">
        <v>234</v>
      </c>
      <c r="AC306" s="37">
        <f t="shared" si="0"/>
        <v>234</v>
      </c>
      <c r="AD306" s="55">
        <v>1</v>
      </c>
    </row>
    <row r="307" ht="36" customHeight="1" spans="1:30">
      <c r="A307" s="12">
        <v>30</v>
      </c>
      <c r="B307" s="12">
        <f>COUNT($B$1:B306)+1</f>
        <v>300</v>
      </c>
      <c r="C307" s="12" t="s">
        <v>86</v>
      </c>
      <c r="D307" s="12" t="s">
        <v>161</v>
      </c>
      <c r="E307" s="79" t="s">
        <v>123</v>
      </c>
      <c r="F307" s="24" t="s">
        <v>576</v>
      </c>
      <c r="G307" s="25" t="s">
        <v>69</v>
      </c>
      <c r="H307" s="26">
        <v>169</v>
      </c>
      <c r="I307" s="25"/>
      <c r="J307" s="24" t="s">
        <v>43</v>
      </c>
      <c r="K307" s="25" t="s">
        <v>432</v>
      </c>
      <c r="L307" s="25" t="s">
        <v>112</v>
      </c>
      <c r="M307" s="56" t="s">
        <v>46</v>
      </c>
      <c r="N307" s="25"/>
      <c r="O307" s="25"/>
      <c r="P307" s="25"/>
      <c r="Q307" s="25" t="s">
        <v>552</v>
      </c>
      <c r="R307" s="56" t="s">
        <v>558</v>
      </c>
      <c r="S307" s="24"/>
      <c r="T307" s="26">
        <v>2017</v>
      </c>
      <c r="U307" s="25" t="s">
        <v>49</v>
      </c>
      <c r="V307" s="25" t="s">
        <v>522</v>
      </c>
      <c r="W307" s="25" t="s">
        <v>523</v>
      </c>
      <c r="X307" s="25"/>
      <c r="Y307" s="37" t="s">
        <v>540</v>
      </c>
      <c r="Z307" s="37" t="s">
        <v>541</v>
      </c>
      <c r="AA307" s="37">
        <v>0.9</v>
      </c>
      <c r="AB307" s="37">
        <v>216</v>
      </c>
      <c r="AC307" s="37">
        <f t="shared" si="0"/>
        <v>47</v>
      </c>
      <c r="AD307" s="25">
        <v>1</v>
      </c>
    </row>
    <row r="308" ht="36" customHeight="1" spans="1:30">
      <c r="A308" s="12"/>
      <c r="B308" s="12">
        <f>COUNT($B$1:B307)+1</f>
        <v>301</v>
      </c>
      <c r="C308" s="12" t="s">
        <v>86</v>
      </c>
      <c r="D308" s="12" t="s">
        <v>161</v>
      </c>
      <c r="E308" s="79" t="s">
        <v>123</v>
      </c>
      <c r="F308" s="24" t="s">
        <v>576</v>
      </c>
      <c r="G308" s="25" t="s">
        <v>41</v>
      </c>
      <c r="H308" s="26">
        <v>326</v>
      </c>
      <c r="I308" s="25"/>
      <c r="J308" s="24" t="s">
        <v>43</v>
      </c>
      <c r="K308" s="25" t="s">
        <v>100</v>
      </c>
      <c r="L308" s="25" t="s">
        <v>101</v>
      </c>
      <c r="M308" s="56" t="s">
        <v>46</v>
      </c>
      <c r="N308" s="25"/>
      <c r="O308" s="25"/>
      <c r="P308" s="25"/>
      <c r="Q308" s="25" t="s">
        <v>521</v>
      </c>
      <c r="R308" s="25" t="s">
        <v>577</v>
      </c>
      <c r="S308" s="24"/>
      <c r="T308" s="26">
        <v>2017</v>
      </c>
      <c r="U308" s="25" t="s">
        <v>49</v>
      </c>
      <c r="V308" s="25" t="s">
        <v>522</v>
      </c>
      <c r="W308" s="25" t="s">
        <v>523</v>
      </c>
      <c r="X308" s="25"/>
      <c r="Y308" s="37" t="s">
        <v>540</v>
      </c>
      <c r="Z308" s="37" t="s">
        <v>541</v>
      </c>
      <c r="AA308" s="37">
        <v>0.9</v>
      </c>
      <c r="AB308" s="37">
        <v>450</v>
      </c>
      <c r="AC308" s="37">
        <f t="shared" si="0"/>
        <v>124</v>
      </c>
      <c r="AD308" s="25">
        <v>1</v>
      </c>
    </row>
    <row r="309" ht="36" customHeight="1" spans="1:30">
      <c r="A309" s="12">
        <v>31</v>
      </c>
      <c r="B309" s="12">
        <f>COUNT($B$1:B308)+1</f>
        <v>302</v>
      </c>
      <c r="C309" s="12" t="s">
        <v>86</v>
      </c>
      <c r="D309" s="12" t="s">
        <v>161</v>
      </c>
      <c r="E309" s="32" t="s">
        <v>123</v>
      </c>
      <c r="F309" s="51" t="s">
        <v>168</v>
      </c>
      <c r="G309" s="25" t="s">
        <v>69</v>
      </c>
      <c r="H309" s="26">
        <v>157</v>
      </c>
      <c r="I309" s="25"/>
      <c r="J309" s="51" t="s">
        <v>43</v>
      </c>
      <c r="K309" s="25" t="s">
        <v>294</v>
      </c>
      <c r="L309" s="25" t="s">
        <v>126</v>
      </c>
      <c r="M309" s="56" t="s">
        <v>46</v>
      </c>
      <c r="N309" s="25"/>
      <c r="O309" s="25"/>
      <c r="P309" s="25"/>
      <c r="Q309" s="25" t="s">
        <v>552</v>
      </c>
      <c r="R309" s="25" t="s">
        <v>244</v>
      </c>
      <c r="S309" s="51"/>
      <c r="T309" s="26">
        <v>2017</v>
      </c>
      <c r="U309" s="25" t="s">
        <v>49</v>
      </c>
      <c r="V309" s="25" t="s">
        <v>522</v>
      </c>
      <c r="W309" s="25" t="s">
        <v>523</v>
      </c>
      <c r="X309" s="25"/>
      <c r="Y309" s="37" t="s">
        <v>540</v>
      </c>
      <c r="Z309" s="37" t="s">
        <v>541</v>
      </c>
      <c r="AA309" s="81">
        <v>1</v>
      </c>
      <c r="AB309" s="37">
        <v>240</v>
      </c>
      <c r="AC309" s="37">
        <f t="shared" si="0"/>
        <v>83</v>
      </c>
      <c r="AD309" s="25">
        <v>1</v>
      </c>
    </row>
    <row r="310" ht="36" customHeight="1" spans="1:30">
      <c r="A310" s="45">
        <v>16</v>
      </c>
      <c r="B310" s="45">
        <f>COUNT($B$1:B309)+1</f>
        <v>303</v>
      </c>
      <c r="C310" s="22" t="s">
        <v>86</v>
      </c>
      <c r="D310" s="46" t="s">
        <v>161</v>
      </c>
      <c r="E310" s="46" t="s">
        <v>123</v>
      </c>
      <c r="F310" s="46" t="s">
        <v>578</v>
      </c>
      <c r="G310" s="28" t="s">
        <v>69</v>
      </c>
      <c r="H310" s="29">
        <v>203</v>
      </c>
      <c r="I310" s="28"/>
      <c r="J310" s="46" t="s">
        <v>43</v>
      </c>
      <c r="K310" s="28" t="s">
        <v>205</v>
      </c>
      <c r="L310" s="28" t="s">
        <v>126</v>
      </c>
      <c r="M310" s="56" t="s">
        <v>46</v>
      </c>
      <c r="N310" s="28"/>
      <c r="O310" s="28"/>
      <c r="P310" s="28"/>
      <c r="Q310" s="28" t="s">
        <v>560</v>
      </c>
      <c r="R310" s="28" t="s">
        <v>573</v>
      </c>
      <c r="S310" s="46"/>
      <c r="T310" s="28" t="s">
        <v>48</v>
      </c>
      <c r="U310" s="28" t="s">
        <v>49</v>
      </c>
      <c r="V310" s="28" t="s">
        <v>522</v>
      </c>
      <c r="W310" s="25" t="s">
        <v>523</v>
      </c>
      <c r="X310" s="28"/>
      <c r="Y310" s="37" t="s">
        <v>540</v>
      </c>
      <c r="Z310" s="37" t="s">
        <v>541</v>
      </c>
      <c r="AA310" s="81">
        <v>1</v>
      </c>
      <c r="AB310" s="37">
        <v>260</v>
      </c>
      <c r="AC310" s="37">
        <f t="shared" si="0"/>
        <v>57</v>
      </c>
      <c r="AD310" s="28">
        <v>1</v>
      </c>
    </row>
    <row r="311" ht="36" customHeight="1" spans="1:30">
      <c r="A311" s="45"/>
      <c r="B311" s="45">
        <f>COUNT($B$1:B310)+1</f>
        <v>304</v>
      </c>
      <c r="C311" s="22" t="s">
        <v>86</v>
      </c>
      <c r="D311" s="46" t="s">
        <v>161</v>
      </c>
      <c r="E311" s="46" t="s">
        <v>123</v>
      </c>
      <c r="F311" s="46" t="s">
        <v>578</v>
      </c>
      <c r="G311" s="28" t="s">
        <v>41</v>
      </c>
      <c r="H311" s="29">
        <v>390</v>
      </c>
      <c r="I311" s="28"/>
      <c r="J311" s="46" t="s">
        <v>43</v>
      </c>
      <c r="K311" s="28" t="s">
        <v>199</v>
      </c>
      <c r="L311" s="28" t="s">
        <v>101</v>
      </c>
      <c r="M311" s="56" t="s">
        <v>46</v>
      </c>
      <c r="N311" s="28"/>
      <c r="O311" s="28"/>
      <c r="P311" s="28"/>
      <c r="Q311" s="28" t="s">
        <v>521</v>
      </c>
      <c r="R311" s="28" t="s">
        <v>200</v>
      </c>
      <c r="S311" s="46"/>
      <c r="T311" s="28" t="s">
        <v>48</v>
      </c>
      <c r="U311" s="28" t="s">
        <v>49</v>
      </c>
      <c r="V311" s="28" t="s">
        <v>522</v>
      </c>
      <c r="W311" s="25" t="s">
        <v>523</v>
      </c>
      <c r="X311" s="28"/>
      <c r="Y311" s="37" t="s">
        <v>540</v>
      </c>
      <c r="Z311" s="37" t="s">
        <v>541</v>
      </c>
      <c r="AA311" s="37">
        <v>0.9</v>
      </c>
      <c r="AB311" s="37">
        <v>450</v>
      </c>
      <c r="AC311" s="37">
        <f t="shared" si="0"/>
        <v>60</v>
      </c>
      <c r="AD311" s="28">
        <v>1</v>
      </c>
    </row>
    <row r="312" ht="36" customHeight="1" spans="1:30">
      <c r="A312" s="45">
        <v>18</v>
      </c>
      <c r="B312" s="45">
        <f>COUNT($B$1:B311)+1</f>
        <v>305</v>
      </c>
      <c r="C312" s="22" t="s">
        <v>86</v>
      </c>
      <c r="D312" s="46" t="s">
        <v>161</v>
      </c>
      <c r="E312" s="46" t="s">
        <v>123</v>
      </c>
      <c r="F312" s="46" t="s">
        <v>201</v>
      </c>
      <c r="G312" s="63" t="s">
        <v>69</v>
      </c>
      <c r="H312" s="29">
        <v>187</v>
      </c>
      <c r="I312" s="63"/>
      <c r="J312" s="46" t="s">
        <v>43</v>
      </c>
      <c r="K312" s="63" t="s">
        <v>579</v>
      </c>
      <c r="L312" s="63" t="s">
        <v>101</v>
      </c>
      <c r="M312" s="56" t="s">
        <v>46</v>
      </c>
      <c r="N312" s="63"/>
      <c r="O312" s="63"/>
      <c r="P312" s="63"/>
      <c r="Q312" s="63" t="s">
        <v>552</v>
      </c>
      <c r="R312" s="63" t="s">
        <v>580</v>
      </c>
      <c r="S312" s="46"/>
      <c r="T312" s="28" t="s">
        <v>48</v>
      </c>
      <c r="U312" s="63" t="s">
        <v>49</v>
      </c>
      <c r="V312" s="28" t="s">
        <v>522</v>
      </c>
      <c r="W312" s="25" t="s">
        <v>523</v>
      </c>
      <c r="X312" s="63"/>
      <c r="Y312" s="37" t="s">
        <v>540</v>
      </c>
      <c r="Z312" s="37" t="s">
        <v>541</v>
      </c>
      <c r="AA312" s="37">
        <v>0.9</v>
      </c>
      <c r="AB312" s="37">
        <v>216</v>
      </c>
      <c r="AC312" s="37">
        <f t="shared" si="0"/>
        <v>29</v>
      </c>
      <c r="AD312" s="28">
        <v>1</v>
      </c>
    </row>
    <row r="313" ht="36" customHeight="1" spans="1:30">
      <c r="A313" s="37">
        <v>14</v>
      </c>
      <c r="B313" s="37">
        <f>COUNT($B$1:B312)+1</f>
        <v>306</v>
      </c>
      <c r="C313" s="37" t="s">
        <v>86</v>
      </c>
      <c r="D313" s="38" t="s">
        <v>161</v>
      </c>
      <c r="E313" s="38" t="s">
        <v>123</v>
      </c>
      <c r="F313" s="38" t="s">
        <v>581</v>
      </c>
      <c r="G313" s="38" t="s">
        <v>69</v>
      </c>
      <c r="H313" s="38">
        <v>119</v>
      </c>
      <c r="I313" s="37"/>
      <c r="J313" s="38" t="s">
        <v>43</v>
      </c>
      <c r="K313" s="37" t="s">
        <v>205</v>
      </c>
      <c r="L313" s="66" t="s">
        <v>126</v>
      </c>
      <c r="M313" s="56" t="s">
        <v>46</v>
      </c>
      <c r="N313" s="37"/>
      <c r="O313" s="37"/>
      <c r="P313" s="37"/>
      <c r="Q313" s="37" t="s">
        <v>560</v>
      </c>
      <c r="R313" s="60">
        <v>43739</v>
      </c>
      <c r="S313" s="38"/>
      <c r="T313" s="28" t="s">
        <v>102</v>
      </c>
      <c r="U313" s="37" t="s">
        <v>49</v>
      </c>
      <c r="V313" s="37" t="s">
        <v>522</v>
      </c>
      <c r="W313" s="25" t="s">
        <v>523</v>
      </c>
      <c r="X313" s="37"/>
      <c r="Y313" s="37" t="s">
        <v>540</v>
      </c>
      <c r="Z313" s="37" t="s">
        <v>541</v>
      </c>
      <c r="AA313" s="81">
        <v>1</v>
      </c>
      <c r="AB313" s="37">
        <v>260</v>
      </c>
      <c r="AC313" s="37">
        <f t="shared" si="0"/>
        <v>141</v>
      </c>
      <c r="AD313" s="37">
        <v>1</v>
      </c>
    </row>
    <row r="314" ht="36" customHeight="1" spans="1:30">
      <c r="A314" s="37"/>
      <c r="B314" s="37">
        <f>COUNT($B$1:B313)+1</f>
        <v>307</v>
      </c>
      <c r="C314" s="37" t="s">
        <v>86</v>
      </c>
      <c r="D314" s="38" t="s">
        <v>161</v>
      </c>
      <c r="E314" s="38" t="s">
        <v>123</v>
      </c>
      <c r="F314" s="38" t="s">
        <v>581</v>
      </c>
      <c r="G314" s="38" t="s">
        <v>41</v>
      </c>
      <c r="H314" s="38">
        <v>240</v>
      </c>
      <c r="I314" s="37"/>
      <c r="J314" s="38" t="s">
        <v>43</v>
      </c>
      <c r="K314" s="37" t="s">
        <v>199</v>
      </c>
      <c r="L314" s="37" t="s">
        <v>101</v>
      </c>
      <c r="M314" s="56" t="s">
        <v>46</v>
      </c>
      <c r="N314" s="37"/>
      <c r="O314" s="37"/>
      <c r="P314" s="37"/>
      <c r="Q314" s="37" t="s">
        <v>521</v>
      </c>
      <c r="R314" s="60">
        <v>43922</v>
      </c>
      <c r="S314" s="38"/>
      <c r="T314" s="28" t="s">
        <v>102</v>
      </c>
      <c r="U314" s="37" t="s">
        <v>49</v>
      </c>
      <c r="V314" s="37" t="s">
        <v>522</v>
      </c>
      <c r="W314" s="25" t="s">
        <v>523</v>
      </c>
      <c r="X314" s="37"/>
      <c r="Y314" s="37" t="s">
        <v>540</v>
      </c>
      <c r="Z314" s="37" t="s">
        <v>541</v>
      </c>
      <c r="AA314" s="37">
        <v>0.9</v>
      </c>
      <c r="AB314" s="37">
        <v>450</v>
      </c>
      <c r="AC314" s="37">
        <f t="shared" si="0"/>
        <v>210</v>
      </c>
      <c r="AD314" s="37">
        <v>1</v>
      </c>
    </row>
    <row r="315" ht="36" customHeight="1" spans="1:30">
      <c r="A315" s="37">
        <v>16</v>
      </c>
      <c r="B315" s="37">
        <f>COUNT($B$1:B314)+1</f>
        <v>308</v>
      </c>
      <c r="C315" s="37" t="s">
        <v>86</v>
      </c>
      <c r="D315" s="38" t="s">
        <v>161</v>
      </c>
      <c r="E315" s="38" t="s">
        <v>582</v>
      </c>
      <c r="F315" s="38" t="s">
        <v>583</v>
      </c>
      <c r="G315" s="38" t="s">
        <v>41</v>
      </c>
      <c r="H315" s="38">
        <v>240</v>
      </c>
      <c r="I315" s="37"/>
      <c r="J315" s="38" t="s">
        <v>43</v>
      </c>
      <c r="K315" s="37" t="s">
        <v>111</v>
      </c>
      <c r="L315" s="37" t="s">
        <v>112</v>
      </c>
      <c r="M315" s="56" t="s">
        <v>46</v>
      </c>
      <c r="N315" s="37"/>
      <c r="O315" s="37"/>
      <c r="P315" s="37"/>
      <c r="Q315" s="37" t="s">
        <v>521</v>
      </c>
      <c r="R315" s="37" t="s">
        <v>584</v>
      </c>
      <c r="S315" s="38"/>
      <c r="T315" s="28" t="s">
        <v>102</v>
      </c>
      <c r="U315" s="37" t="s">
        <v>585</v>
      </c>
      <c r="V315" s="37" t="s">
        <v>522</v>
      </c>
      <c r="W315" s="25" t="s">
        <v>523</v>
      </c>
      <c r="X315" s="37" t="s">
        <v>586</v>
      </c>
      <c r="Y315" s="37" t="s">
        <v>540</v>
      </c>
      <c r="Z315" s="37" t="s">
        <v>541</v>
      </c>
      <c r="AA315" s="37">
        <v>0.9</v>
      </c>
      <c r="AB315" s="37">
        <v>450</v>
      </c>
      <c r="AC315" s="37">
        <f t="shared" ref="AC315:AC346" si="1">AB315-H315</f>
        <v>210</v>
      </c>
      <c r="AD315" s="37">
        <v>1</v>
      </c>
    </row>
    <row r="316" ht="36" customHeight="1" spans="1:30">
      <c r="A316" s="37">
        <v>21</v>
      </c>
      <c r="B316" s="37">
        <f>COUNT($B$1:B315)+1</f>
        <v>309</v>
      </c>
      <c r="C316" s="37" t="s">
        <v>86</v>
      </c>
      <c r="D316" s="38" t="s">
        <v>161</v>
      </c>
      <c r="E316" s="38" t="s">
        <v>123</v>
      </c>
      <c r="F316" s="38" t="s">
        <v>587</v>
      </c>
      <c r="G316" s="38" t="s">
        <v>41</v>
      </c>
      <c r="H316" s="38">
        <v>240</v>
      </c>
      <c r="I316" s="37"/>
      <c r="J316" s="38" t="s">
        <v>43</v>
      </c>
      <c r="K316" s="37" t="s">
        <v>105</v>
      </c>
      <c r="L316" s="37" t="s">
        <v>101</v>
      </c>
      <c r="M316" s="56" t="s">
        <v>46</v>
      </c>
      <c r="N316" s="37"/>
      <c r="O316" s="37"/>
      <c r="P316" s="37"/>
      <c r="Q316" s="37" t="s">
        <v>521</v>
      </c>
      <c r="R316" s="60" t="s">
        <v>206</v>
      </c>
      <c r="S316" s="38"/>
      <c r="T316" s="28" t="s">
        <v>102</v>
      </c>
      <c r="U316" s="37" t="s">
        <v>49</v>
      </c>
      <c r="V316" s="37" t="s">
        <v>522</v>
      </c>
      <c r="W316" s="25" t="s">
        <v>523</v>
      </c>
      <c r="X316" s="37"/>
      <c r="Y316" s="37" t="s">
        <v>540</v>
      </c>
      <c r="Z316" s="37" t="s">
        <v>541</v>
      </c>
      <c r="AA316" s="81">
        <v>1</v>
      </c>
      <c r="AB316" s="37">
        <v>500</v>
      </c>
      <c r="AC316" s="37">
        <f t="shared" si="1"/>
        <v>260</v>
      </c>
      <c r="AD316" s="37">
        <v>1</v>
      </c>
    </row>
    <row r="317" ht="36" customHeight="1" spans="1:30">
      <c r="A317" s="37">
        <v>24</v>
      </c>
      <c r="B317" s="37">
        <f>COUNT($B$1:B316)+1</f>
        <v>310</v>
      </c>
      <c r="C317" s="37" t="s">
        <v>86</v>
      </c>
      <c r="D317" s="38" t="s">
        <v>161</v>
      </c>
      <c r="E317" s="38" t="s">
        <v>170</v>
      </c>
      <c r="F317" s="38" t="s">
        <v>588</v>
      </c>
      <c r="G317" s="38" t="s">
        <v>41</v>
      </c>
      <c r="H317" s="38">
        <v>240</v>
      </c>
      <c r="I317" s="37"/>
      <c r="J317" s="38" t="s">
        <v>43</v>
      </c>
      <c r="K317" s="37" t="s">
        <v>589</v>
      </c>
      <c r="L317" s="37" t="s">
        <v>101</v>
      </c>
      <c r="M317" s="56" t="s">
        <v>46</v>
      </c>
      <c r="N317" s="37"/>
      <c r="O317" s="37"/>
      <c r="P317" s="37"/>
      <c r="Q317" s="37" t="s">
        <v>568</v>
      </c>
      <c r="R317" s="60">
        <v>44044</v>
      </c>
      <c r="S317" s="38"/>
      <c r="T317" s="28" t="s">
        <v>102</v>
      </c>
      <c r="U317" s="37" t="s">
        <v>77</v>
      </c>
      <c r="V317" s="37" t="s">
        <v>522</v>
      </c>
      <c r="W317" s="25" t="s">
        <v>523</v>
      </c>
      <c r="X317" s="37" t="s">
        <v>590</v>
      </c>
      <c r="Y317" s="37" t="s">
        <v>529</v>
      </c>
      <c r="Z317" s="37" t="s">
        <v>530</v>
      </c>
      <c r="AA317" s="37" t="s">
        <v>526</v>
      </c>
      <c r="AB317" s="37">
        <f>H317</f>
        <v>240</v>
      </c>
      <c r="AC317" s="37">
        <f t="shared" si="1"/>
        <v>0</v>
      </c>
      <c r="AD317" s="37"/>
    </row>
    <row r="318" ht="36" customHeight="1" spans="1:30">
      <c r="A318" s="38">
        <f>COUNT($A$1:A317)+1</f>
        <v>235</v>
      </c>
      <c r="B318" s="38">
        <f>COUNT($B$1:B317)+1</f>
        <v>311</v>
      </c>
      <c r="C318" s="38" t="s">
        <v>86</v>
      </c>
      <c r="D318" s="38" t="s">
        <v>161</v>
      </c>
      <c r="E318" s="38" t="s">
        <v>591</v>
      </c>
      <c r="F318" s="38" t="s">
        <v>592</v>
      </c>
      <c r="G318" s="38" t="s">
        <v>41</v>
      </c>
      <c r="H318" s="38">
        <v>225</v>
      </c>
      <c r="I318" s="38"/>
      <c r="J318" s="38" t="s">
        <v>43</v>
      </c>
      <c r="K318" s="38" t="s">
        <v>111</v>
      </c>
      <c r="L318" s="37" t="s">
        <v>112</v>
      </c>
      <c r="M318" s="56" t="s">
        <v>46</v>
      </c>
      <c r="N318" s="38"/>
      <c r="O318" s="38"/>
      <c r="P318" s="38"/>
      <c r="Q318" s="38" t="s">
        <v>521</v>
      </c>
      <c r="R318" s="38" t="s">
        <v>544</v>
      </c>
      <c r="S318" s="38"/>
      <c r="T318" s="28" t="s">
        <v>212</v>
      </c>
      <c r="U318" s="38" t="s">
        <v>49</v>
      </c>
      <c r="V318" s="38" t="s">
        <v>522</v>
      </c>
      <c r="W318" s="25" t="s">
        <v>523</v>
      </c>
      <c r="X318" s="38" t="s">
        <v>593</v>
      </c>
      <c r="Y318" s="37" t="s">
        <v>540</v>
      </c>
      <c r="Z318" s="37" t="s">
        <v>541</v>
      </c>
      <c r="AA318" s="37">
        <v>0.9</v>
      </c>
      <c r="AB318" s="37">
        <v>450</v>
      </c>
      <c r="AC318" s="37">
        <f t="shared" si="1"/>
        <v>225</v>
      </c>
      <c r="AD318" s="38">
        <v>1</v>
      </c>
    </row>
    <row r="319" ht="36" customHeight="1" spans="1:30">
      <c r="A319" s="65">
        <v>31</v>
      </c>
      <c r="B319" s="65">
        <f>COUNT($B$1:B318)+1</f>
        <v>312</v>
      </c>
      <c r="C319" s="22" t="s">
        <v>86</v>
      </c>
      <c r="D319" s="46" t="s">
        <v>213</v>
      </c>
      <c r="E319" s="47" t="s">
        <v>220</v>
      </c>
      <c r="F319" s="47" t="s">
        <v>594</v>
      </c>
      <c r="G319" s="66" t="s">
        <v>69</v>
      </c>
      <c r="H319" s="29">
        <v>203</v>
      </c>
      <c r="I319" s="66"/>
      <c r="J319" s="47" t="s">
        <v>43</v>
      </c>
      <c r="K319" s="66" t="s">
        <v>198</v>
      </c>
      <c r="L319" s="66" t="s">
        <v>126</v>
      </c>
      <c r="M319" s="56" t="s">
        <v>46</v>
      </c>
      <c r="N319" s="66"/>
      <c r="O319" s="66"/>
      <c r="P319" s="66"/>
      <c r="Q319" s="66" t="s">
        <v>595</v>
      </c>
      <c r="R319" s="66" t="s">
        <v>445</v>
      </c>
      <c r="S319" s="47"/>
      <c r="T319" s="28" t="s">
        <v>48</v>
      </c>
      <c r="U319" s="66" t="s">
        <v>49</v>
      </c>
      <c r="V319" s="28" t="s">
        <v>522</v>
      </c>
      <c r="W319" s="25" t="s">
        <v>523</v>
      </c>
      <c r="X319" s="66"/>
      <c r="Y319" s="37" t="s">
        <v>540</v>
      </c>
      <c r="Z319" s="37" t="s">
        <v>541</v>
      </c>
      <c r="AA319" s="81">
        <v>1</v>
      </c>
      <c r="AB319" s="37">
        <v>260</v>
      </c>
      <c r="AC319" s="37">
        <f t="shared" si="1"/>
        <v>57</v>
      </c>
      <c r="AD319" s="28">
        <v>1</v>
      </c>
    </row>
    <row r="320" ht="36" customHeight="1" spans="1:30">
      <c r="A320" s="65"/>
      <c r="B320" s="65">
        <f>COUNT($B$1:B319)+1</f>
        <v>313</v>
      </c>
      <c r="C320" s="22" t="s">
        <v>86</v>
      </c>
      <c r="D320" s="46" t="s">
        <v>213</v>
      </c>
      <c r="E320" s="47" t="s">
        <v>220</v>
      </c>
      <c r="F320" s="47" t="s">
        <v>594</v>
      </c>
      <c r="G320" s="28" t="s">
        <v>41</v>
      </c>
      <c r="H320" s="29">
        <v>374</v>
      </c>
      <c r="I320" s="28"/>
      <c r="J320" s="47" t="s">
        <v>43</v>
      </c>
      <c r="K320" s="28" t="s">
        <v>294</v>
      </c>
      <c r="L320" s="28" t="s">
        <v>126</v>
      </c>
      <c r="M320" s="56" t="s">
        <v>46</v>
      </c>
      <c r="N320" s="28"/>
      <c r="O320" s="28"/>
      <c r="P320" s="28"/>
      <c r="Q320" s="28" t="s">
        <v>521</v>
      </c>
      <c r="R320" s="28" t="s">
        <v>244</v>
      </c>
      <c r="S320" s="47"/>
      <c r="T320" s="28" t="s">
        <v>48</v>
      </c>
      <c r="U320" s="28" t="s">
        <v>49</v>
      </c>
      <c r="V320" s="28" t="s">
        <v>522</v>
      </c>
      <c r="W320" s="25" t="s">
        <v>523</v>
      </c>
      <c r="X320" s="28"/>
      <c r="Y320" s="37" t="s">
        <v>540</v>
      </c>
      <c r="Z320" s="37" t="s">
        <v>541</v>
      </c>
      <c r="AA320" s="81">
        <v>1</v>
      </c>
      <c r="AB320" s="37">
        <v>500</v>
      </c>
      <c r="AC320" s="37">
        <f t="shared" si="1"/>
        <v>126</v>
      </c>
      <c r="AD320" s="28">
        <v>1</v>
      </c>
    </row>
    <row r="321" ht="36" customHeight="1" spans="1:30">
      <c r="A321" s="45">
        <v>33</v>
      </c>
      <c r="B321" s="45">
        <f>COUNT($B$1:B320)+1</f>
        <v>314</v>
      </c>
      <c r="C321" s="22" t="s">
        <v>86</v>
      </c>
      <c r="D321" s="46" t="s">
        <v>213</v>
      </c>
      <c r="E321" s="46" t="s">
        <v>596</v>
      </c>
      <c r="F321" s="46" t="s">
        <v>597</v>
      </c>
      <c r="G321" s="63" t="s">
        <v>69</v>
      </c>
      <c r="H321" s="29">
        <v>203</v>
      </c>
      <c r="I321" s="63"/>
      <c r="J321" s="46" t="s">
        <v>43</v>
      </c>
      <c r="K321" s="63" t="s">
        <v>106</v>
      </c>
      <c r="L321" s="63" t="s">
        <v>101</v>
      </c>
      <c r="M321" s="56" t="s">
        <v>46</v>
      </c>
      <c r="N321" s="63"/>
      <c r="O321" s="63"/>
      <c r="P321" s="63"/>
      <c r="Q321" s="63" t="s">
        <v>560</v>
      </c>
      <c r="R321" s="63" t="s">
        <v>200</v>
      </c>
      <c r="S321" s="46"/>
      <c r="T321" s="28" t="s">
        <v>48</v>
      </c>
      <c r="U321" s="63" t="s">
        <v>49</v>
      </c>
      <c r="V321" s="28" t="s">
        <v>522</v>
      </c>
      <c r="W321" s="25" t="s">
        <v>523</v>
      </c>
      <c r="X321" s="63"/>
      <c r="Y321" s="37" t="s">
        <v>540</v>
      </c>
      <c r="Z321" s="37" t="s">
        <v>541</v>
      </c>
      <c r="AA321" s="37">
        <v>0.9</v>
      </c>
      <c r="AB321" s="37">
        <v>234</v>
      </c>
      <c r="AC321" s="37">
        <f t="shared" si="1"/>
        <v>31</v>
      </c>
      <c r="AD321" s="28">
        <v>1</v>
      </c>
    </row>
    <row r="322" ht="36" customHeight="1" spans="1:30">
      <c r="A322" s="37">
        <v>28</v>
      </c>
      <c r="B322" s="37">
        <f>COUNT($B$1:B321)+1</f>
        <v>315</v>
      </c>
      <c r="C322" s="37" t="s">
        <v>86</v>
      </c>
      <c r="D322" s="38" t="s">
        <v>213</v>
      </c>
      <c r="E322" s="38" t="s">
        <v>218</v>
      </c>
      <c r="F322" s="38" t="s">
        <v>598</v>
      </c>
      <c r="G322" s="38" t="s">
        <v>41</v>
      </c>
      <c r="H322" s="38">
        <v>240</v>
      </c>
      <c r="I322" s="37"/>
      <c r="J322" s="38" t="s">
        <v>43</v>
      </c>
      <c r="K322" s="37" t="s">
        <v>599</v>
      </c>
      <c r="L322" s="37" t="s">
        <v>101</v>
      </c>
      <c r="M322" s="56" t="s">
        <v>46</v>
      </c>
      <c r="N322" s="37"/>
      <c r="O322" s="37"/>
      <c r="P322" s="37"/>
      <c r="Q322" s="37" t="s">
        <v>568</v>
      </c>
      <c r="R322" s="60">
        <v>44105</v>
      </c>
      <c r="S322" s="38"/>
      <c r="T322" s="28" t="s">
        <v>102</v>
      </c>
      <c r="U322" s="37" t="s">
        <v>49</v>
      </c>
      <c r="V322" s="37" t="s">
        <v>522</v>
      </c>
      <c r="W322" s="25" t="s">
        <v>523</v>
      </c>
      <c r="X322" s="37"/>
      <c r="Y322" s="37" t="s">
        <v>540</v>
      </c>
      <c r="Z322" s="37" t="s">
        <v>541</v>
      </c>
      <c r="AA322" s="37">
        <v>0.9</v>
      </c>
      <c r="AB322" s="37">
        <v>405</v>
      </c>
      <c r="AC322" s="37">
        <f t="shared" si="1"/>
        <v>165</v>
      </c>
      <c r="AD322" s="37">
        <v>1</v>
      </c>
    </row>
    <row r="323" ht="36" customHeight="1" spans="1:30">
      <c r="A323" s="37">
        <v>29</v>
      </c>
      <c r="B323" s="37">
        <f>COUNT($B$1:B322)+1</f>
        <v>316</v>
      </c>
      <c r="C323" s="37" t="s">
        <v>86</v>
      </c>
      <c r="D323" s="38" t="s">
        <v>213</v>
      </c>
      <c r="E323" s="38" t="s">
        <v>600</v>
      </c>
      <c r="F323" s="38" t="s">
        <v>601</v>
      </c>
      <c r="G323" s="38" t="s">
        <v>41</v>
      </c>
      <c r="H323" s="38">
        <v>210</v>
      </c>
      <c r="I323" s="37"/>
      <c r="J323" s="38" t="s">
        <v>43</v>
      </c>
      <c r="K323" s="37" t="s">
        <v>111</v>
      </c>
      <c r="L323" s="37" t="s">
        <v>112</v>
      </c>
      <c r="M323" s="56" t="s">
        <v>46</v>
      </c>
      <c r="N323" s="37"/>
      <c r="O323" s="37"/>
      <c r="P323" s="37"/>
      <c r="Q323" s="37" t="s">
        <v>521</v>
      </c>
      <c r="R323" s="38" t="s">
        <v>544</v>
      </c>
      <c r="S323" s="38"/>
      <c r="T323" s="28" t="s">
        <v>102</v>
      </c>
      <c r="U323" s="37" t="s">
        <v>49</v>
      </c>
      <c r="V323" s="37" t="s">
        <v>522</v>
      </c>
      <c r="W323" s="25" t="s">
        <v>523</v>
      </c>
      <c r="X323" s="37"/>
      <c r="Y323" s="37" t="s">
        <v>540</v>
      </c>
      <c r="Z323" s="37" t="s">
        <v>541</v>
      </c>
      <c r="AA323" s="37">
        <v>0.9</v>
      </c>
      <c r="AB323" s="37">
        <v>450</v>
      </c>
      <c r="AC323" s="37">
        <f t="shared" si="1"/>
        <v>240</v>
      </c>
      <c r="AD323" s="37">
        <v>1</v>
      </c>
    </row>
    <row r="324" ht="36" customHeight="1" spans="1:30">
      <c r="A324" s="37">
        <v>31</v>
      </c>
      <c r="B324" s="37">
        <f>COUNT($B$1:B323)+1</f>
        <v>317</v>
      </c>
      <c r="C324" s="37" t="s">
        <v>86</v>
      </c>
      <c r="D324" s="38" t="s">
        <v>213</v>
      </c>
      <c r="E324" s="38" t="s">
        <v>221</v>
      </c>
      <c r="F324" s="38" t="s">
        <v>602</v>
      </c>
      <c r="G324" s="38" t="s">
        <v>69</v>
      </c>
      <c r="H324" s="38">
        <v>119</v>
      </c>
      <c r="I324" s="37"/>
      <c r="J324" s="38" t="s">
        <v>43</v>
      </c>
      <c r="K324" s="37" t="s">
        <v>147</v>
      </c>
      <c r="L324" s="37" t="s">
        <v>112</v>
      </c>
      <c r="M324" s="56" t="s">
        <v>46</v>
      </c>
      <c r="N324" s="37"/>
      <c r="O324" s="37"/>
      <c r="P324" s="37"/>
      <c r="Q324" s="37" t="s">
        <v>595</v>
      </c>
      <c r="R324" s="60">
        <v>44136</v>
      </c>
      <c r="S324" s="38" t="s">
        <v>84</v>
      </c>
      <c r="T324" s="28" t="s">
        <v>102</v>
      </c>
      <c r="U324" s="37" t="s">
        <v>49</v>
      </c>
      <c r="V324" s="37" t="s">
        <v>522</v>
      </c>
      <c r="W324" s="25" t="s">
        <v>523</v>
      </c>
      <c r="X324" s="37"/>
      <c r="Y324" s="37" t="s">
        <v>540</v>
      </c>
      <c r="Z324" s="37" t="s">
        <v>541</v>
      </c>
      <c r="AA324" s="37">
        <v>0.9</v>
      </c>
      <c r="AB324" s="37">
        <v>234</v>
      </c>
      <c r="AC324" s="37">
        <f t="shared" si="1"/>
        <v>115</v>
      </c>
      <c r="AD324" s="37">
        <v>1</v>
      </c>
    </row>
    <row r="325" ht="36" customHeight="1" spans="1:30">
      <c r="A325" s="37"/>
      <c r="B325" s="37">
        <f>COUNT($B$1:B324)+1</f>
        <v>318</v>
      </c>
      <c r="C325" s="37" t="s">
        <v>86</v>
      </c>
      <c r="D325" s="38" t="s">
        <v>213</v>
      </c>
      <c r="E325" s="38" t="s">
        <v>221</v>
      </c>
      <c r="F325" s="38" t="s">
        <v>602</v>
      </c>
      <c r="G325" s="38" t="s">
        <v>41</v>
      </c>
      <c r="H325" s="38">
        <v>230</v>
      </c>
      <c r="I325" s="37"/>
      <c r="J325" s="38" t="s">
        <v>43</v>
      </c>
      <c r="K325" s="37" t="s">
        <v>147</v>
      </c>
      <c r="L325" s="37" t="s">
        <v>112</v>
      </c>
      <c r="M325" s="56" t="s">
        <v>46</v>
      </c>
      <c r="N325" s="37"/>
      <c r="O325" s="37"/>
      <c r="P325" s="37"/>
      <c r="Q325" s="37" t="s">
        <v>521</v>
      </c>
      <c r="R325" s="60">
        <v>44136</v>
      </c>
      <c r="S325" s="38" t="s">
        <v>84</v>
      </c>
      <c r="T325" s="28" t="s">
        <v>102</v>
      </c>
      <c r="U325" s="37" t="s">
        <v>49</v>
      </c>
      <c r="V325" s="37" t="s">
        <v>522</v>
      </c>
      <c r="W325" s="25" t="s">
        <v>523</v>
      </c>
      <c r="X325" s="37"/>
      <c r="Y325" s="37" t="s">
        <v>540</v>
      </c>
      <c r="Z325" s="37" t="s">
        <v>541</v>
      </c>
      <c r="AA325" s="37">
        <v>0.9</v>
      </c>
      <c r="AB325" s="37">
        <v>450</v>
      </c>
      <c r="AC325" s="37">
        <f t="shared" si="1"/>
        <v>220</v>
      </c>
      <c r="AD325" s="37">
        <v>1</v>
      </c>
    </row>
    <row r="326" ht="36" customHeight="1" spans="1:30">
      <c r="A326" s="37">
        <v>32</v>
      </c>
      <c r="B326" s="37">
        <f>COUNT($B$1:B325)+1</f>
        <v>319</v>
      </c>
      <c r="C326" s="37" t="s">
        <v>86</v>
      </c>
      <c r="D326" s="38" t="s">
        <v>213</v>
      </c>
      <c r="E326" s="38" t="s">
        <v>603</v>
      </c>
      <c r="F326" s="38" t="s">
        <v>604</v>
      </c>
      <c r="G326" s="38" t="s">
        <v>41</v>
      </c>
      <c r="H326" s="38">
        <v>240</v>
      </c>
      <c r="I326" s="37"/>
      <c r="J326" s="38" t="s">
        <v>43</v>
      </c>
      <c r="K326" s="37" t="s">
        <v>515</v>
      </c>
      <c r="L326" s="37" t="s">
        <v>101</v>
      </c>
      <c r="M326" s="56" t="s">
        <v>46</v>
      </c>
      <c r="N326" s="37"/>
      <c r="O326" s="37"/>
      <c r="P326" s="37"/>
      <c r="Q326" s="37" t="s">
        <v>521</v>
      </c>
      <c r="R326" s="60">
        <v>43952</v>
      </c>
      <c r="S326" s="38"/>
      <c r="T326" s="28" t="s">
        <v>102</v>
      </c>
      <c r="U326" s="37" t="s">
        <v>49</v>
      </c>
      <c r="V326" s="37" t="s">
        <v>522</v>
      </c>
      <c r="W326" s="25" t="s">
        <v>523</v>
      </c>
      <c r="X326" s="37"/>
      <c r="Y326" s="37" t="s">
        <v>540</v>
      </c>
      <c r="Z326" s="37" t="s">
        <v>541</v>
      </c>
      <c r="AA326" s="37">
        <v>0.9</v>
      </c>
      <c r="AB326" s="37">
        <v>450</v>
      </c>
      <c r="AC326" s="37">
        <f t="shared" si="1"/>
        <v>210</v>
      </c>
      <c r="AD326" s="37">
        <v>1</v>
      </c>
    </row>
    <row r="327" ht="36" customHeight="1" spans="1:30">
      <c r="A327" s="37">
        <v>33</v>
      </c>
      <c r="B327" s="37">
        <f>COUNT($B$1:B326)+1</f>
        <v>320</v>
      </c>
      <c r="C327" s="37" t="s">
        <v>86</v>
      </c>
      <c r="D327" s="38" t="s">
        <v>213</v>
      </c>
      <c r="E327" s="38" t="s">
        <v>596</v>
      </c>
      <c r="F327" s="38" t="s">
        <v>597</v>
      </c>
      <c r="G327" s="38" t="s">
        <v>41</v>
      </c>
      <c r="H327" s="38">
        <v>215</v>
      </c>
      <c r="I327" s="37"/>
      <c r="J327" s="38" t="s">
        <v>43</v>
      </c>
      <c r="K327" s="37" t="s">
        <v>432</v>
      </c>
      <c r="L327" s="37" t="s">
        <v>112</v>
      </c>
      <c r="M327" s="56" t="s">
        <v>46</v>
      </c>
      <c r="N327" s="37"/>
      <c r="O327" s="37"/>
      <c r="P327" s="37"/>
      <c r="Q327" s="37" t="s">
        <v>568</v>
      </c>
      <c r="R327" s="60">
        <v>44166</v>
      </c>
      <c r="S327" s="38"/>
      <c r="T327" s="28" t="s">
        <v>102</v>
      </c>
      <c r="U327" s="37" t="s">
        <v>49</v>
      </c>
      <c r="V327" s="37" t="s">
        <v>522</v>
      </c>
      <c r="W327" s="25" t="s">
        <v>523</v>
      </c>
      <c r="X327" s="37"/>
      <c r="Y327" s="37" t="s">
        <v>540</v>
      </c>
      <c r="Z327" s="37" t="s">
        <v>541</v>
      </c>
      <c r="AA327" s="37">
        <v>0.9</v>
      </c>
      <c r="AB327" s="37">
        <v>405</v>
      </c>
      <c r="AC327" s="37">
        <f t="shared" si="1"/>
        <v>190</v>
      </c>
      <c r="AD327" s="37">
        <v>1</v>
      </c>
    </row>
    <row r="328" ht="36" customHeight="1" spans="1:30">
      <c r="A328" s="67">
        <f>COUNT($A$1:A327)+1</f>
        <v>243</v>
      </c>
      <c r="B328" s="67">
        <f>COUNT($B$1:B327)+1</f>
        <v>321</v>
      </c>
      <c r="C328" s="67" t="s">
        <v>86</v>
      </c>
      <c r="D328" s="67" t="s">
        <v>213</v>
      </c>
      <c r="E328" s="67" t="s">
        <v>605</v>
      </c>
      <c r="F328" s="67" t="s">
        <v>606</v>
      </c>
      <c r="G328" s="38" t="s">
        <v>41</v>
      </c>
      <c r="H328" s="38">
        <v>225</v>
      </c>
      <c r="I328" s="38"/>
      <c r="J328" s="38" t="s">
        <v>43</v>
      </c>
      <c r="K328" s="38" t="s">
        <v>432</v>
      </c>
      <c r="L328" s="37" t="s">
        <v>112</v>
      </c>
      <c r="M328" s="56" t="s">
        <v>46</v>
      </c>
      <c r="N328" s="38"/>
      <c r="O328" s="38"/>
      <c r="P328" s="38"/>
      <c r="Q328" s="38" t="s">
        <v>521</v>
      </c>
      <c r="R328" s="80">
        <v>44166</v>
      </c>
      <c r="S328" s="80"/>
      <c r="T328" s="28" t="s">
        <v>212</v>
      </c>
      <c r="U328" s="38" t="s">
        <v>49</v>
      </c>
      <c r="V328" s="38" t="s">
        <v>522</v>
      </c>
      <c r="W328" s="25" t="s">
        <v>523</v>
      </c>
      <c r="X328" s="38"/>
      <c r="Y328" s="37" t="s">
        <v>540</v>
      </c>
      <c r="Z328" s="37" t="s">
        <v>541</v>
      </c>
      <c r="AA328" s="37">
        <v>0.9</v>
      </c>
      <c r="AB328" s="37">
        <v>450</v>
      </c>
      <c r="AC328" s="37">
        <f t="shared" si="1"/>
        <v>225</v>
      </c>
      <c r="AD328" s="38">
        <v>1</v>
      </c>
    </row>
    <row r="329" ht="36" customHeight="1" spans="1:30">
      <c r="A329" s="38">
        <f>COUNT($A$1:A328)+1</f>
        <v>244</v>
      </c>
      <c r="B329" s="38">
        <f>COUNT($B$1:B328)+1</f>
        <v>322</v>
      </c>
      <c r="C329" s="38" t="s">
        <v>86</v>
      </c>
      <c r="D329" s="38" t="s">
        <v>213</v>
      </c>
      <c r="E329" s="38" t="s">
        <v>607</v>
      </c>
      <c r="F329" s="38" t="s">
        <v>608</v>
      </c>
      <c r="G329" s="38" t="s">
        <v>41</v>
      </c>
      <c r="H329" s="38">
        <v>225</v>
      </c>
      <c r="I329" s="38"/>
      <c r="J329" s="38" t="s">
        <v>43</v>
      </c>
      <c r="K329" s="38" t="s">
        <v>548</v>
      </c>
      <c r="L329" s="38"/>
      <c r="M329" s="56" t="s">
        <v>46</v>
      </c>
      <c r="N329" s="38"/>
      <c r="O329" s="38"/>
      <c r="P329" s="38"/>
      <c r="Q329" s="38" t="s">
        <v>521</v>
      </c>
      <c r="R329" s="38" t="s">
        <v>549</v>
      </c>
      <c r="S329" s="38"/>
      <c r="T329" s="28" t="s">
        <v>212</v>
      </c>
      <c r="U329" s="38" t="s">
        <v>49</v>
      </c>
      <c r="V329" s="38" t="s">
        <v>522</v>
      </c>
      <c r="W329" s="25" t="s">
        <v>523</v>
      </c>
      <c r="X329" s="38"/>
      <c r="Y329" s="37" t="s">
        <v>540</v>
      </c>
      <c r="Z329" s="37" t="s">
        <v>541</v>
      </c>
      <c r="AA329" s="37">
        <v>0.9</v>
      </c>
      <c r="AB329" s="37">
        <v>450</v>
      </c>
      <c r="AC329" s="37">
        <f t="shared" si="1"/>
        <v>225</v>
      </c>
      <c r="AD329" s="38">
        <v>1</v>
      </c>
    </row>
    <row r="330" ht="36" customHeight="1" spans="1:30">
      <c r="A330" s="38">
        <f>COUNT($A$1:A329)+1</f>
        <v>245</v>
      </c>
      <c r="B330" s="38">
        <f>COUNT($B$1:B329)+1</f>
        <v>323</v>
      </c>
      <c r="C330" s="38" t="s">
        <v>86</v>
      </c>
      <c r="D330" s="38" t="s">
        <v>213</v>
      </c>
      <c r="E330" s="38" t="s">
        <v>609</v>
      </c>
      <c r="F330" s="38" t="s">
        <v>610</v>
      </c>
      <c r="G330" s="38" t="s">
        <v>41</v>
      </c>
      <c r="H330" s="38">
        <v>225</v>
      </c>
      <c r="I330" s="38"/>
      <c r="J330" s="38" t="s">
        <v>43</v>
      </c>
      <c r="K330" s="38" t="s">
        <v>432</v>
      </c>
      <c r="L330" s="37" t="s">
        <v>112</v>
      </c>
      <c r="M330" s="56" t="s">
        <v>46</v>
      </c>
      <c r="N330" s="38"/>
      <c r="O330" s="38"/>
      <c r="P330" s="38"/>
      <c r="Q330" s="38" t="s">
        <v>521</v>
      </c>
      <c r="R330" s="80">
        <v>44166</v>
      </c>
      <c r="S330" s="80"/>
      <c r="T330" s="28" t="s">
        <v>212</v>
      </c>
      <c r="U330" s="38" t="s">
        <v>49</v>
      </c>
      <c r="V330" s="38" t="s">
        <v>522</v>
      </c>
      <c r="W330" s="25" t="s">
        <v>523</v>
      </c>
      <c r="X330" s="38"/>
      <c r="Y330" s="37" t="s">
        <v>540</v>
      </c>
      <c r="Z330" s="37" t="s">
        <v>541</v>
      </c>
      <c r="AA330" s="37">
        <v>0.9</v>
      </c>
      <c r="AB330" s="37">
        <v>450</v>
      </c>
      <c r="AC330" s="37">
        <f t="shared" si="1"/>
        <v>225</v>
      </c>
      <c r="AD330" s="38">
        <v>1</v>
      </c>
    </row>
    <row r="331" ht="36" customHeight="1" spans="1:30">
      <c r="A331" s="38"/>
      <c r="B331" s="38">
        <f>COUNT($B$1:B330)+1</f>
        <v>324</v>
      </c>
      <c r="C331" s="38" t="s">
        <v>86</v>
      </c>
      <c r="D331" s="38" t="s">
        <v>213</v>
      </c>
      <c r="E331" s="38" t="s">
        <v>251</v>
      </c>
      <c r="F331" s="38" t="s">
        <v>611</v>
      </c>
      <c r="G331" s="38" t="s">
        <v>41</v>
      </c>
      <c r="H331" s="38">
        <v>203</v>
      </c>
      <c r="I331" s="38"/>
      <c r="J331" s="38" t="s">
        <v>43</v>
      </c>
      <c r="K331" s="38" t="s">
        <v>106</v>
      </c>
      <c r="L331" s="37" t="s">
        <v>112</v>
      </c>
      <c r="M331" s="38" t="s">
        <v>46</v>
      </c>
      <c r="N331" s="38"/>
      <c r="O331" s="38"/>
      <c r="P331" s="38"/>
      <c r="Q331" s="38" t="s">
        <v>568</v>
      </c>
      <c r="R331" s="80">
        <v>43922</v>
      </c>
      <c r="S331" s="38"/>
      <c r="T331" s="28" t="s">
        <v>212</v>
      </c>
      <c r="U331" s="38" t="s">
        <v>49</v>
      </c>
      <c r="V331" s="38" t="s">
        <v>522</v>
      </c>
      <c r="W331" s="25" t="s">
        <v>523</v>
      </c>
      <c r="X331" s="38"/>
      <c r="Y331" s="38" t="s">
        <v>540</v>
      </c>
      <c r="Z331" s="38" t="s">
        <v>541</v>
      </c>
      <c r="AA331" s="38">
        <v>0.9</v>
      </c>
      <c r="AB331" s="38">
        <v>405</v>
      </c>
      <c r="AC331" s="37">
        <f t="shared" si="1"/>
        <v>202</v>
      </c>
      <c r="AD331" s="38">
        <v>1</v>
      </c>
    </row>
    <row r="332" ht="36" customHeight="1" spans="1:30">
      <c r="A332" s="67">
        <v>93</v>
      </c>
      <c r="B332" s="67">
        <f>COUNT($B$1:B331)+1</f>
        <v>325</v>
      </c>
      <c r="C332" s="67" t="s">
        <v>86</v>
      </c>
      <c r="D332" s="67" t="s">
        <v>213</v>
      </c>
      <c r="E332" s="67" t="s">
        <v>285</v>
      </c>
      <c r="F332" s="67" t="s">
        <v>612</v>
      </c>
      <c r="G332" s="38" t="s">
        <v>41</v>
      </c>
      <c r="H332" s="39">
        <v>0</v>
      </c>
      <c r="I332" s="55"/>
      <c r="J332" s="38" t="s">
        <v>43</v>
      </c>
      <c r="K332" s="55" t="s">
        <v>111</v>
      </c>
      <c r="L332" s="37" t="s">
        <v>112</v>
      </c>
      <c r="M332" s="56" t="s">
        <v>46</v>
      </c>
      <c r="N332" s="56"/>
      <c r="O332" s="56"/>
      <c r="P332" s="56"/>
      <c r="Q332" s="56" t="s">
        <v>568</v>
      </c>
      <c r="R332" s="25" t="s">
        <v>544</v>
      </c>
      <c r="S332" s="56"/>
      <c r="T332" s="56" t="s">
        <v>113</v>
      </c>
      <c r="U332" s="61" t="s">
        <v>49</v>
      </c>
      <c r="V332" s="55" t="s">
        <v>522</v>
      </c>
      <c r="W332" s="25" t="s">
        <v>523</v>
      </c>
      <c r="X332" s="56"/>
      <c r="Y332" s="37" t="s">
        <v>540</v>
      </c>
      <c r="Z332" s="37" t="s">
        <v>541</v>
      </c>
      <c r="AA332" s="37">
        <v>0.9</v>
      </c>
      <c r="AB332" s="37">
        <v>405</v>
      </c>
      <c r="AC332" s="37">
        <f t="shared" si="1"/>
        <v>405</v>
      </c>
      <c r="AD332" s="55">
        <v>1</v>
      </c>
    </row>
    <row r="333" ht="36" customHeight="1" spans="1:30">
      <c r="A333" s="38">
        <f>COUNT($A$1:A332)+1</f>
        <v>247</v>
      </c>
      <c r="B333" s="38">
        <f>COUNT($B$1:B332)+1</f>
        <v>326</v>
      </c>
      <c r="C333" s="38" t="s">
        <v>86</v>
      </c>
      <c r="D333" s="38" t="s">
        <v>613</v>
      </c>
      <c r="E333" s="38" t="s">
        <v>189</v>
      </c>
      <c r="F333" s="38" t="s">
        <v>614</v>
      </c>
      <c r="G333" s="38" t="s">
        <v>69</v>
      </c>
      <c r="H333" s="38">
        <v>0</v>
      </c>
      <c r="I333" s="38"/>
      <c r="J333" s="38" t="s">
        <v>43</v>
      </c>
      <c r="K333" s="38" t="s">
        <v>432</v>
      </c>
      <c r="L333" s="38" t="s">
        <v>112</v>
      </c>
      <c r="M333" s="56" t="s">
        <v>46</v>
      </c>
      <c r="N333" s="38"/>
      <c r="O333" s="38"/>
      <c r="P333" s="38"/>
      <c r="Q333" s="38" t="s">
        <v>552</v>
      </c>
      <c r="R333" s="80">
        <v>44166</v>
      </c>
      <c r="S333" s="38"/>
      <c r="T333" s="28" t="s">
        <v>212</v>
      </c>
      <c r="U333" s="38" t="s">
        <v>49</v>
      </c>
      <c r="V333" s="38" t="s">
        <v>522</v>
      </c>
      <c r="W333" s="25" t="s">
        <v>523</v>
      </c>
      <c r="X333" s="38"/>
      <c r="Y333" s="37" t="s">
        <v>540</v>
      </c>
      <c r="Z333" s="37" t="s">
        <v>541</v>
      </c>
      <c r="AA333" s="37">
        <v>0.9</v>
      </c>
      <c r="AB333" s="37">
        <v>216</v>
      </c>
      <c r="AC333" s="37">
        <f t="shared" si="1"/>
        <v>216</v>
      </c>
      <c r="AD333" s="38">
        <v>1</v>
      </c>
    </row>
    <row r="334" ht="36" customHeight="1" spans="1:30">
      <c r="A334" s="38"/>
      <c r="B334" s="38">
        <f>COUNT($B$1:B333)+1</f>
        <v>327</v>
      </c>
      <c r="C334" s="38" t="s">
        <v>86</v>
      </c>
      <c r="D334" s="38" t="s">
        <v>613</v>
      </c>
      <c r="E334" s="38" t="s">
        <v>189</v>
      </c>
      <c r="F334" s="38" t="s">
        <v>614</v>
      </c>
      <c r="G334" s="38" t="s">
        <v>41</v>
      </c>
      <c r="H334" s="38">
        <v>225</v>
      </c>
      <c r="I334" s="38"/>
      <c r="J334" s="38" t="s">
        <v>43</v>
      </c>
      <c r="K334" s="38" t="s">
        <v>533</v>
      </c>
      <c r="L334" s="38"/>
      <c r="M334" s="38" t="s">
        <v>534</v>
      </c>
      <c r="N334" s="38"/>
      <c r="O334" s="38"/>
      <c r="P334" s="38"/>
      <c r="Q334" s="37" t="s">
        <v>521</v>
      </c>
      <c r="R334" s="38" t="s">
        <v>536</v>
      </c>
      <c r="S334" s="38"/>
      <c r="T334" s="28" t="s">
        <v>212</v>
      </c>
      <c r="U334" s="38" t="s">
        <v>49</v>
      </c>
      <c r="V334" s="38" t="s">
        <v>522</v>
      </c>
      <c r="W334" s="25" t="s">
        <v>523</v>
      </c>
      <c r="X334" s="38" t="s">
        <v>537</v>
      </c>
      <c r="Y334" s="38" t="s">
        <v>538</v>
      </c>
      <c r="Z334" s="38" t="s">
        <v>539</v>
      </c>
      <c r="AA334" s="37" t="s">
        <v>526</v>
      </c>
      <c r="AB334" s="37">
        <f>H334</f>
        <v>225</v>
      </c>
      <c r="AC334" s="37">
        <f t="shared" si="1"/>
        <v>0</v>
      </c>
      <c r="AD334" s="38"/>
    </row>
    <row r="335" ht="36" customHeight="1" spans="1:30">
      <c r="A335" s="37">
        <v>2</v>
      </c>
      <c r="B335" s="37">
        <f>COUNT($B$1:B334)+1</f>
        <v>328</v>
      </c>
      <c r="C335" s="37" t="s">
        <v>86</v>
      </c>
      <c r="D335" s="38" t="s">
        <v>615</v>
      </c>
      <c r="E335" s="38" t="s">
        <v>616</v>
      </c>
      <c r="F335" s="38" t="s">
        <v>617</v>
      </c>
      <c r="G335" s="38" t="s">
        <v>41</v>
      </c>
      <c r="H335" s="38">
        <v>240</v>
      </c>
      <c r="I335" s="37"/>
      <c r="J335" s="38" t="s">
        <v>43</v>
      </c>
      <c r="K335" s="37" t="s">
        <v>533</v>
      </c>
      <c r="L335" s="37"/>
      <c r="M335" s="38" t="s">
        <v>534</v>
      </c>
      <c r="N335" s="37"/>
      <c r="O335" s="37"/>
      <c r="P335" s="37"/>
      <c r="Q335" s="37" t="s">
        <v>521</v>
      </c>
      <c r="R335" s="37" t="s">
        <v>536</v>
      </c>
      <c r="S335" s="38"/>
      <c r="T335" s="28" t="s">
        <v>102</v>
      </c>
      <c r="U335" s="37" t="s">
        <v>49</v>
      </c>
      <c r="V335" s="37" t="s">
        <v>522</v>
      </c>
      <c r="W335" s="25" t="s">
        <v>523</v>
      </c>
      <c r="X335" s="38" t="s">
        <v>537</v>
      </c>
      <c r="Y335" s="38" t="s">
        <v>538</v>
      </c>
      <c r="Z335" s="38" t="s">
        <v>539</v>
      </c>
      <c r="AA335" s="37" t="s">
        <v>526</v>
      </c>
      <c r="AB335" s="37">
        <f>H335</f>
        <v>240</v>
      </c>
      <c r="AC335" s="37">
        <f t="shared" si="1"/>
        <v>0</v>
      </c>
      <c r="AD335" s="37"/>
    </row>
    <row r="336" ht="36" customHeight="1" spans="1:30">
      <c r="A336" s="45">
        <v>11</v>
      </c>
      <c r="B336" s="45">
        <f>COUNT($B$1:B335)+1</f>
        <v>329</v>
      </c>
      <c r="C336" s="22" t="s">
        <v>86</v>
      </c>
      <c r="D336" s="46" t="s">
        <v>224</v>
      </c>
      <c r="E336" s="46" t="s">
        <v>330</v>
      </c>
      <c r="F336" s="46" t="s">
        <v>618</v>
      </c>
      <c r="G336" s="63" t="s">
        <v>69</v>
      </c>
      <c r="H336" s="29">
        <v>187</v>
      </c>
      <c r="I336" s="63"/>
      <c r="J336" s="46" t="s">
        <v>43</v>
      </c>
      <c r="K336" s="63" t="s">
        <v>548</v>
      </c>
      <c r="L336" s="63"/>
      <c r="M336" s="56" t="s">
        <v>46</v>
      </c>
      <c r="N336" s="63"/>
      <c r="O336" s="63"/>
      <c r="P336" s="63"/>
      <c r="Q336" s="63" t="s">
        <v>552</v>
      </c>
      <c r="R336" s="63" t="s">
        <v>619</v>
      </c>
      <c r="S336" s="46"/>
      <c r="T336" s="28" t="s">
        <v>48</v>
      </c>
      <c r="U336" s="63" t="s">
        <v>49</v>
      </c>
      <c r="V336" s="28" t="s">
        <v>522</v>
      </c>
      <c r="W336" s="25" t="s">
        <v>523</v>
      </c>
      <c r="X336" s="63"/>
      <c r="Y336" s="37" t="s">
        <v>540</v>
      </c>
      <c r="Z336" s="37" t="s">
        <v>541</v>
      </c>
      <c r="AA336" s="37">
        <v>0.9</v>
      </c>
      <c r="AB336" s="37">
        <v>216</v>
      </c>
      <c r="AC336" s="37">
        <f t="shared" si="1"/>
        <v>29</v>
      </c>
      <c r="AD336" s="28">
        <v>1</v>
      </c>
    </row>
    <row r="337" ht="36" customHeight="1" spans="1:30">
      <c r="A337" s="45"/>
      <c r="B337" s="45">
        <f>COUNT($B$1:B336)+1</f>
        <v>330</v>
      </c>
      <c r="C337" s="22" t="s">
        <v>86</v>
      </c>
      <c r="D337" s="46" t="s">
        <v>224</v>
      </c>
      <c r="E337" s="46" t="s">
        <v>330</v>
      </c>
      <c r="F337" s="46" t="s">
        <v>618</v>
      </c>
      <c r="G337" s="28" t="s">
        <v>41</v>
      </c>
      <c r="H337" s="29">
        <v>374</v>
      </c>
      <c r="I337" s="28"/>
      <c r="J337" s="46" t="s">
        <v>43</v>
      </c>
      <c r="K337" s="28" t="s">
        <v>572</v>
      </c>
      <c r="L337" s="28" t="s">
        <v>126</v>
      </c>
      <c r="M337" s="56" t="s">
        <v>46</v>
      </c>
      <c r="N337" s="28"/>
      <c r="O337" s="28"/>
      <c r="P337" s="28"/>
      <c r="Q337" s="28" t="s">
        <v>521</v>
      </c>
      <c r="R337" s="28" t="s">
        <v>573</v>
      </c>
      <c r="S337" s="46"/>
      <c r="T337" s="28" t="s">
        <v>48</v>
      </c>
      <c r="U337" s="28" t="s">
        <v>49</v>
      </c>
      <c r="V337" s="28" t="s">
        <v>522</v>
      </c>
      <c r="W337" s="25" t="s">
        <v>523</v>
      </c>
      <c r="X337" s="28"/>
      <c r="Y337" s="37" t="s">
        <v>540</v>
      </c>
      <c r="Z337" s="37" t="s">
        <v>541</v>
      </c>
      <c r="AA337" s="81">
        <v>1</v>
      </c>
      <c r="AB337" s="37">
        <v>500</v>
      </c>
      <c r="AC337" s="37">
        <f t="shared" si="1"/>
        <v>126</v>
      </c>
      <c r="AD337" s="28">
        <v>1</v>
      </c>
    </row>
    <row r="338" ht="40" customHeight="1" spans="1:30">
      <c r="A338" s="37">
        <v>9</v>
      </c>
      <c r="B338" s="37">
        <f>COUNT($B$1:B337)+1</f>
        <v>331</v>
      </c>
      <c r="C338" s="37" t="s">
        <v>86</v>
      </c>
      <c r="D338" s="38" t="s">
        <v>224</v>
      </c>
      <c r="E338" s="38" t="s">
        <v>330</v>
      </c>
      <c r="F338" s="38" t="s">
        <v>620</v>
      </c>
      <c r="G338" s="38" t="s">
        <v>69</v>
      </c>
      <c r="H338" s="38">
        <v>119</v>
      </c>
      <c r="I338" s="37"/>
      <c r="J338" s="38" t="s">
        <v>43</v>
      </c>
      <c r="K338" s="37" t="s">
        <v>533</v>
      </c>
      <c r="L338" s="37"/>
      <c r="M338" s="37" t="s">
        <v>46</v>
      </c>
      <c r="N338" s="37"/>
      <c r="O338" s="37"/>
      <c r="P338" s="37"/>
      <c r="Q338" s="37" t="s">
        <v>560</v>
      </c>
      <c r="R338" s="37" t="s">
        <v>536</v>
      </c>
      <c r="S338" s="38"/>
      <c r="T338" s="28" t="s">
        <v>102</v>
      </c>
      <c r="U338" s="37" t="s">
        <v>77</v>
      </c>
      <c r="V338" s="37" t="s">
        <v>522</v>
      </c>
      <c r="W338" s="25" t="s">
        <v>523</v>
      </c>
      <c r="X338" s="37" t="s">
        <v>621</v>
      </c>
      <c r="Y338" s="37" t="s">
        <v>529</v>
      </c>
      <c r="Z338" s="37" t="s">
        <v>530</v>
      </c>
      <c r="AA338" s="37" t="s">
        <v>526</v>
      </c>
      <c r="AB338" s="37">
        <f>H338</f>
        <v>119</v>
      </c>
      <c r="AC338" s="37">
        <f t="shared" si="1"/>
        <v>0</v>
      </c>
      <c r="AD338" s="37"/>
    </row>
    <row r="339" ht="40" customHeight="1" spans="1:30">
      <c r="A339" s="37"/>
      <c r="B339" s="37">
        <f>COUNT($B$1:B338)+1</f>
        <v>332</v>
      </c>
      <c r="C339" s="37" t="s">
        <v>86</v>
      </c>
      <c r="D339" s="38" t="s">
        <v>224</v>
      </c>
      <c r="E339" s="38" t="s">
        <v>330</v>
      </c>
      <c r="F339" s="38" t="s">
        <v>620</v>
      </c>
      <c r="G339" s="38" t="s">
        <v>41</v>
      </c>
      <c r="H339" s="38">
        <v>220</v>
      </c>
      <c r="I339" s="37"/>
      <c r="J339" s="38" t="s">
        <v>43</v>
      </c>
      <c r="K339" s="37" t="s">
        <v>533</v>
      </c>
      <c r="L339" s="37"/>
      <c r="M339" s="37" t="s">
        <v>46</v>
      </c>
      <c r="N339" s="37"/>
      <c r="O339" s="37"/>
      <c r="P339" s="37"/>
      <c r="Q339" s="37" t="s">
        <v>521</v>
      </c>
      <c r="R339" s="37" t="s">
        <v>536</v>
      </c>
      <c r="S339" s="38"/>
      <c r="T339" s="28" t="s">
        <v>102</v>
      </c>
      <c r="U339" s="37" t="s">
        <v>77</v>
      </c>
      <c r="V339" s="37" t="s">
        <v>522</v>
      </c>
      <c r="W339" s="25" t="s">
        <v>523</v>
      </c>
      <c r="X339" s="37" t="s">
        <v>621</v>
      </c>
      <c r="Y339" s="37" t="s">
        <v>529</v>
      </c>
      <c r="Z339" s="37" t="s">
        <v>530</v>
      </c>
      <c r="AA339" s="37" t="s">
        <v>526</v>
      </c>
      <c r="AB339" s="37">
        <f>H339</f>
        <v>220</v>
      </c>
      <c r="AC339" s="37">
        <f t="shared" si="1"/>
        <v>0</v>
      </c>
      <c r="AD339" s="37"/>
    </row>
    <row r="340" ht="36" customHeight="1" spans="1:30">
      <c r="A340" s="37">
        <v>10</v>
      </c>
      <c r="B340" s="37">
        <f>COUNT($B$1:B339)+1</f>
        <v>333</v>
      </c>
      <c r="C340" s="37" t="s">
        <v>86</v>
      </c>
      <c r="D340" s="38" t="s">
        <v>224</v>
      </c>
      <c r="E340" s="38" t="s">
        <v>236</v>
      </c>
      <c r="F340" s="38" t="s">
        <v>622</v>
      </c>
      <c r="G340" s="38" t="s">
        <v>41</v>
      </c>
      <c r="H340" s="38">
        <v>215</v>
      </c>
      <c r="I340" s="37"/>
      <c r="J340" s="38" t="s">
        <v>43</v>
      </c>
      <c r="K340" s="37" t="s">
        <v>292</v>
      </c>
      <c r="L340" s="37" t="s">
        <v>101</v>
      </c>
      <c r="M340" s="38" t="s">
        <v>534</v>
      </c>
      <c r="N340" s="37"/>
      <c r="O340" s="37"/>
      <c r="P340" s="37"/>
      <c r="Q340" s="37" t="s">
        <v>568</v>
      </c>
      <c r="R340" s="60">
        <v>43983</v>
      </c>
      <c r="S340" s="38"/>
      <c r="T340" s="28" t="s">
        <v>102</v>
      </c>
      <c r="U340" s="37" t="s">
        <v>49</v>
      </c>
      <c r="V340" s="37" t="s">
        <v>522</v>
      </c>
      <c r="W340" s="25" t="s">
        <v>523</v>
      </c>
      <c r="X340" s="38" t="s">
        <v>554</v>
      </c>
      <c r="Y340" s="38" t="s">
        <v>540</v>
      </c>
      <c r="Z340" s="38" t="s">
        <v>555</v>
      </c>
      <c r="AA340" s="38">
        <v>0.9</v>
      </c>
      <c r="AB340" s="38">
        <v>405</v>
      </c>
      <c r="AC340" s="37">
        <f t="shared" si="1"/>
        <v>190</v>
      </c>
      <c r="AD340" s="37"/>
    </row>
    <row r="341" ht="36" customHeight="1" spans="1:30">
      <c r="A341" s="37">
        <v>11</v>
      </c>
      <c r="B341" s="37">
        <f>COUNT($B$1:B340)+1</f>
        <v>334</v>
      </c>
      <c r="C341" s="37" t="s">
        <v>86</v>
      </c>
      <c r="D341" s="38" t="s">
        <v>224</v>
      </c>
      <c r="E341" s="38" t="s">
        <v>623</v>
      </c>
      <c r="F341" s="38" t="s">
        <v>624</v>
      </c>
      <c r="G341" s="38" t="s">
        <v>41</v>
      </c>
      <c r="H341" s="38">
        <v>240</v>
      </c>
      <c r="I341" s="37"/>
      <c r="J341" s="38" t="s">
        <v>43</v>
      </c>
      <c r="K341" s="37" t="s">
        <v>106</v>
      </c>
      <c r="L341" s="37" t="s">
        <v>101</v>
      </c>
      <c r="M341" s="37" t="s">
        <v>46</v>
      </c>
      <c r="N341" s="37"/>
      <c r="O341" s="37"/>
      <c r="P341" s="37"/>
      <c r="Q341" s="37" t="s">
        <v>521</v>
      </c>
      <c r="R341" s="60">
        <v>43922</v>
      </c>
      <c r="S341" s="38"/>
      <c r="T341" s="28" t="s">
        <v>102</v>
      </c>
      <c r="U341" s="37" t="s">
        <v>49</v>
      </c>
      <c r="V341" s="37" t="s">
        <v>522</v>
      </c>
      <c r="W341" s="25" t="s">
        <v>523</v>
      </c>
      <c r="X341" s="37"/>
      <c r="Y341" s="37" t="s">
        <v>540</v>
      </c>
      <c r="Z341" s="37" t="s">
        <v>541</v>
      </c>
      <c r="AA341" s="37">
        <v>0.9</v>
      </c>
      <c r="AB341" s="37">
        <v>450</v>
      </c>
      <c r="AC341" s="37">
        <f t="shared" si="1"/>
        <v>210</v>
      </c>
      <c r="AD341" s="37">
        <v>1</v>
      </c>
    </row>
    <row r="342" ht="36" customHeight="1" spans="1:30">
      <c r="A342" s="82">
        <v>67</v>
      </c>
      <c r="B342" s="82">
        <f>COUNT($B$1:B341)+1</f>
        <v>335</v>
      </c>
      <c r="C342" s="82" t="s">
        <v>86</v>
      </c>
      <c r="D342" s="82" t="s">
        <v>224</v>
      </c>
      <c r="E342" s="82" t="s">
        <v>253</v>
      </c>
      <c r="F342" s="82" t="s">
        <v>625</v>
      </c>
      <c r="G342" s="38" t="s">
        <v>41</v>
      </c>
      <c r="H342" s="39">
        <v>0</v>
      </c>
      <c r="I342" s="55"/>
      <c r="J342" s="38" t="s">
        <v>43</v>
      </c>
      <c r="K342" s="55" t="s">
        <v>111</v>
      </c>
      <c r="L342" s="37" t="s">
        <v>112</v>
      </c>
      <c r="M342" s="37" t="s">
        <v>46</v>
      </c>
      <c r="N342" s="56"/>
      <c r="O342" s="56"/>
      <c r="P342" s="56"/>
      <c r="Q342" s="56" t="s">
        <v>521</v>
      </c>
      <c r="R342" s="56" t="s">
        <v>584</v>
      </c>
      <c r="S342" s="56"/>
      <c r="T342" s="56" t="s">
        <v>113</v>
      </c>
      <c r="U342" s="61" t="s">
        <v>49</v>
      </c>
      <c r="V342" s="55" t="s">
        <v>522</v>
      </c>
      <c r="W342" s="25" t="s">
        <v>523</v>
      </c>
      <c r="X342" s="56"/>
      <c r="Y342" s="37" t="s">
        <v>540</v>
      </c>
      <c r="Z342" s="37" t="s">
        <v>541</v>
      </c>
      <c r="AA342" s="37">
        <v>0.9</v>
      </c>
      <c r="AB342" s="37">
        <v>450</v>
      </c>
      <c r="AC342" s="37">
        <f t="shared" si="1"/>
        <v>450</v>
      </c>
      <c r="AD342" s="55">
        <v>1</v>
      </c>
    </row>
    <row r="343" ht="36" customHeight="1" spans="1:30">
      <c r="A343" s="67">
        <v>94</v>
      </c>
      <c r="B343" s="67">
        <f>COUNT($B$1:B342)+1</f>
        <v>336</v>
      </c>
      <c r="C343" s="67" t="s">
        <v>86</v>
      </c>
      <c r="D343" s="67" t="s">
        <v>224</v>
      </c>
      <c r="E343" s="67" t="s">
        <v>253</v>
      </c>
      <c r="F343" s="67" t="s">
        <v>625</v>
      </c>
      <c r="G343" s="38" t="s">
        <v>69</v>
      </c>
      <c r="H343" s="39">
        <v>0</v>
      </c>
      <c r="I343" s="55"/>
      <c r="J343" s="38" t="s">
        <v>43</v>
      </c>
      <c r="K343" s="55" t="s">
        <v>548</v>
      </c>
      <c r="L343" s="55"/>
      <c r="M343" s="37" t="s">
        <v>46</v>
      </c>
      <c r="N343" s="56"/>
      <c r="O343" s="56"/>
      <c r="P343" s="56"/>
      <c r="Q343" s="56" t="s">
        <v>560</v>
      </c>
      <c r="R343" s="56" t="s">
        <v>584</v>
      </c>
      <c r="S343" s="56"/>
      <c r="T343" s="56" t="s">
        <v>113</v>
      </c>
      <c r="U343" s="61" t="s">
        <v>49</v>
      </c>
      <c r="V343" s="55" t="s">
        <v>522</v>
      </c>
      <c r="W343" s="25" t="s">
        <v>523</v>
      </c>
      <c r="X343" s="56"/>
      <c r="Y343" s="37" t="s">
        <v>540</v>
      </c>
      <c r="Z343" s="37" t="s">
        <v>541</v>
      </c>
      <c r="AA343" s="37">
        <v>0.9</v>
      </c>
      <c r="AB343" s="37">
        <v>234</v>
      </c>
      <c r="AC343" s="37">
        <f t="shared" si="1"/>
        <v>234</v>
      </c>
      <c r="AD343" s="55">
        <v>1</v>
      </c>
    </row>
    <row r="344" ht="36" customHeight="1" spans="1:30">
      <c r="A344" s="37">
        <v>39</v>
      </c>
      <c r="B344" s="37">
        <f>COUNT($B$1:B343)+1</f>
        <v>337</v>
      </c>
      <c r="C344" s="37" t="s">
        <v>86</v>
      </c>
      <c r="D344" s="38" t="s">
        <v>232</v>
      </c>
      <c r="E344" s="38" t="s">
        <v>150</v>
      </c>
      <c r="F344" s="38" t="s">
        <v>626</v>
      </c>
      <c r="G344" s="38" t="s">
        <v>41</v>
      </c>
      <c r="H344" s="38">
        <v>240</v>
      </c>
      <c r="I344" s="37"/>
      <c r="J344" s="38" t="s">
        <v>43</v>
      </c>
      <c r="K344" s="37" t="s">
        <v>111</v>
      </c>
      <c r="L344" s="37" t="s">
        <v>112</v>
      </c>
      <c r="M344" s="37" t="s">
        <v>46</v>
      </c>
      <c r="N344" s="37"/>
      <c r="O344" s="37"/>
      <c r="P344" s="37"/>
      <c r="Q344" s="37" t="s">
        <v>521</v>
      </c>
      <c r="R344" s="37" t="s">
        <v>584</v>
      </c>
      <c r="S344" s="38"/>
      <c r="T344" s="28" t="s">
        <v>102</v>
      </c>
      <c r="U344" s="37" t="s">
        <v>49</v>
      </c>
      <c r="V344" s="37" t="s">
        <v>522</v>
      </c>
      <c r="W344" s="25" t="s">
        <v>523</v>
      </c>
      <c r="X344" s="37"/>
      <c r="Y344" s="37" t="s">
        <v>540</v>
      </c>
      <c r="Z344" s="37" t="s">
        <v>541</v>
      </c>
      <c r="AA344" s="37">
        <v>0.9</v>
      </c>
      <c r="AB344" s="37">
        <v>450</v>
      </c>
      <c r="AC344" s="37">
        <f t="shared" si="1"/>
        <v>210</v>
      </c>
      <c r="AD344" s="37">
        <v>1</v>
      </c>
    </row>
    <row r="345" ht="36" customHeight="1" spans="1:30">
      <c r="A345" s="12">
        <v>3</v>
      </c>
      <c r="B345" s="12">
        <f>COUNT($B$1:B344)+1</f>
        <v>338</v>
      </c>
      <c r="C345" s="12" t="s">
        <v>86</v>
      </c>
      <c r="D345" s="12" t="s">
        <v>235</v>
      </c>
      <c r="E345" s="12" t="s">
        <v>221</v>
      </c>
      <c r="F345" s="24" t="s">
        <v>627</v>
      </c>
      <c r="G345" s="25" t="s">
        <v>628</v>
      </c>
      <c r="H345" s="26">
        <v>351</v>
      </c>
      <c r="I345" s="25"/>
      <c r="J345" s="24" t="s">
        <v>43</v>
      </c>
      <c r="K345" s="25" t="s">
        <v>139</v>
      </c>
      <c r="L345" s="25" t="s">
        <v>71</v>
      </c>
      <c r="M345" s="25" t="s">
        <v>629</v>
      </c>
      <c r="N345" s="25"/>
      <c r="O345" s="25"/>
      <c r="P345" s="25"/>
      <c r="Q345" s="25" t="s">
        <v>630</v>
      </c>
      <c r="R345" s="25" t="s">
        <v>72</v>
      </c>
      <c r="S345" s="24" t="s">
        <v>84</v>
      </c>
      <c r="T345" s="26">
        <v>2017</v>
      </c>
      <c r="U345" s="25" t="s">
        <v>49</v>
      </c>
      <c r="V345" s="25" t="s">
        <v>522</v>
      </c>
      <c r="W345" s="25" t="s">
        <v>523</v>
      </c>
      <c r="X345" s="38" t="s">
        <v>554</v>
      </c>
      <c r="Y345" s="38" t="s">
        <v>540</v>
      </c>
      <c r="Z345" s="38" t="s">
        <v>555</v>
      </c>
      <c r="AA345" s="38">
        <v>1.3</v>
      </c>
      <c r="AB345" s="38">
        <v>416</v>
      </c>
      <c r="AC345" s="37">
        <f t="shared" si="1"/>
        <v>65</v>
      </c>
      <c r="AD345" s="25"/>
    </row>
    <row r="346" ht="36" customHeight="1" spans="1:30">
      <c r="A346" s="12"/>
      <c r="B346" s="12">
        <f>COUNT($B$1:B345)+1</f>
        <v>339</v>
      </c>
      <c r="C346" s="12" t="s">
        <v>86</v>
      </c>
      <c r="D346" s="12" t="s">
        <v>235</v>
      </c>
      <c r="E346" s="12" t="s">
        <v>221</v>
      </c>
      <c r="F346" s="24" t="s">
        <v>627</v>
      </c>
      <c r="G346" s="25" t="s">
        <v>41</v>
      </c>
      <c r="H346" s="26">
        <v>543</v>
      </c>
      <c r="I346" s="25"/>
      <c r="J346" s="24" t="s">
        <v>43</v>
      </c>
      <c r="K346" s="25" t="s">
        <v>631</v>
      </c>
      <c r="L346" s="25" t="s">
        <v>632</v>
      </c>
      <c r="M346" s="25" t="s">
        <v>633</v>
      </c>
      <c r="N346" s="25"/>
      <c r="O346" s="25"/>
      <c r="P346" s="25"/>
      <c r="Q346" s="25" t="s">
        <v>568</v>
      </c>
      <c r="R346" s="25" t="s">
        <v>72</v>
      </c>
      <c r="S346" s="24" t="s">
        <v>84</v>
      </c>
      <c r="T346" s="26">
        <v>2017</v>
      </c>
      <c r="U346" s="25" t="s">
        <v>49</v>
      </c>
      <c r="V346" s="25" t="s">
        <v>522</v>
      </c>
      <c r="W346" s="25" t="s">
        <v>523</v>
      </c>
      <c r="X346" s="38" t="s">
        <v>554</v>
      </c>
      <c r="Y346" s="38" t="s">
        <v>540</v>
      </c>
      <c r="Z346" s="38" t="s">
        <v>555</v>
      </c>
      <c r="AA346" s="38">
        <v>0.9</v>
      </c>
      <c r="AB346" s="38">
        <v>405</v>
      </c>
      <c r="AC346" s="37">
        <f t="shared" si="1"/>
        <v>-138</v>
      </c>
      <c r="AD346" s="25"/>
    </row>
    <row r="347" ht="36" customHeight="1" spans="1:30">
      <c r="A347" s="12"/>
      <c r="B347" s="12">
        <f>COUNT($B$1:B346)+1</f>
        <v>340</v>
      </c>
      <c r="C347" s="12" t="s">
        <v>86</v>
      </c>
      <c r="D347" s="12" t="s">
        <v>235</v>
      </c>
      <c r="E347" s="12" t="s">
        <v>221</v>
      </c>
      <c r="F347" s="24" t="s">
        <v>627</v>
      </c>
      <c r="G347" s="25" t="s">
        <v>379</v>
      </c>
      <c r="H347" s="26">
        <v>84</v>
      </c>
      <c r="I347" s="25"/>
      <c r="J347" s="24" t="s">
        <v>43</v>
      </c>
      <c r="K347" s="25" t="s">
        <v>139</v>
      </c>
      <c r="L347" s="25" t="s">
        <v>74</v>
      </c>
      <c r="M347" s="25" t="s">
        <v>629</v>
      </c>
      <c r="N347" s="25"/>
      <c r="O347" s="25"/>
      <c r="P347" s="25"/>
      <c r="Q347" s="25" t="s">
        <v>379</v>
      </c>
      <c r="R347" s="25" t="s">
        <v>72</v>
      </c>
      <c r="S347" s="24" t="s">
        <v>84</v>
      </c>
      <c r="T347" s="26">
        <v>2017</v>
      </c>
      <c r="U347" s="25" t="s">
        <v>49</v>
      </c>
      <c r="V347" s="25" t="s">
        <v>522</v>
      </c>
      <c r="W347" s="25" t="s">
        <v>523</v>
      </c>
      <c r="X347" s="38" t="s">
        <v>554</v>
      </c>
      <c r="Y347" s="38" t="s">
        <v>540</v>
      </c>
      <c r="Z347" s="38" t="s">
        <v>555</v>
      </c>
      <c r="AA347" s="38">
        <v>1.3</v>
      </c>
      <c r="AB347" s="38">
        <v>94.64</v>
      </c>
      <c r="AC347" s="37">
        <f t="shared" ref="AC347:AC378" si="2">AB347-H347</f>
        <v>10.64</v>
      </c>
      <c r="AD347" s="25"/>
    </row>
    <row r="348" ht="36" customHeight="1" spans="1:30">
      <c r="A348" s="45">
        <v>27</v>
      </c>
      <c r="B348" s="45">
        <f>COUNT($B$1:B347)+1</f>
        <v>341</v>
      </c>
      <c r="C348" s="22" t="s">
        <v>86</v>
      </c>
      <c r="D348" s="46" t="s">
        <v>235</v>
      </c>
      <c r="E348" s="46" t="s">
        <v>251</v>
      </c>
      <c r="F348" s="46" t="s">
        <v>260</v>
      </c>
      <c r="G348" s="63" t="s">
        <v>69</v>
      </c>
      <c r="H348" s="29">
        <v>187</v>
      </c>
      <c r="I348" s="63"/>
      <c r="J348" s="46" t="s">
        <v>43</v>
      </c>
      <c r="K348" s="63" t="s">
        <v>105</v>
      </c>
      <c r="L348" s="63" t="s">
        <v>101</v>
      </c>
      <c r="M348" s="63" t="s">
        <v>46</v>
      </c>
      <c r="N348" s="63"/>
      <c r="O348" s="63"/>
      <c r="P348" s="63"/>
      <c r="Q348" s="63" t="s">
        <v>552</v>
      </c>
      <c r="R348" s="63" t="s">
        <v>343</v>
      </c>
      <c r="S348" s="46"/>
      <c r="T348" s="28" t="s">
        <v>48</v>
      </c>
      <c r="U348" s="63" t="s">
        <v>49</v>
      </c>
      <c r="V348" s="28" t="s">
        <v>522</v>
      </c>
      <c r="W348" s="25" t="s">
        <v>523</v>
      </c>
      <c r="X348" s="63"/>
      <c r="Y348" s="37" t="s">
        <v>540</v>
      </c>
      <c r="Z348" s="37" t="s">
        <v>541</v>
      </c>
      <c r="AA348" s="37">
        <v>0.9</v>
      </c>
      <c r="AB348" s="37">
        <v>216</v>
      </c>
      <c r="AC348" s="37">
        <f t="shared" si="2"/>
        <v>29</v>
      </c>
      <c r="AD348" s="28">
        <v>1</v>
      </c>
    </row>
    <row r="349" ht="36" customHeight="1" spans="1:30">
      <c r="A349" s="38">
        <v>42</v>
      </c>
      <c r="B349" s="38">
        <f>COUNT($B$1:B348)+1</f>
        <v>342</v>
      </c>
      <c r="C349" s="37" t="s">
        <v>86</v>
      </c>
      <c r="D349" s="38" t="s">
        <v>235</v>
      </c>
      <c r="E349" s="38" t="s">
        <v>634</v>
      </c>
      <c r="F349" s="38" t="s">
        <v>635</v>
      </c>
      <c r="G349" s="38" t="s">
        <v>41</v>
      </c>
      <c r="H349" s="38">
        <v>240</v>
      </c>
      <c r="I349" s="37"/>
      <c r="J349" s="38" t="s">
        <v>636</v>
      </c>
      <c r="K349" s="37" t="s">
        <v>147</v>
      </c>
      <c r="L349" s="37" t="s">
        <v>112</v>
      </c>
      <c r="M349" s="37" t="s">
        <v>534</v>
      </c>
      <c r="N349" s="37"/>
      <c r="O349" s="37"/>
      <c r="P349" s="37"/>
      <c r="Q349" s="37" t="s">
        <v>521</v>
      </c>
      <c r="R349" s="60">
        <v>44136</v>
      </c>
      <c r="S349" s="38"/>
      <c r="T349" s="28" t="s">
        <v>102</v>
      </c>
      <c r="U349" s="37" t="s">
        <v>49</v>
      </c>
      <c r="V349" s="37" t="s">
        <v>522</v>
      </c>
      <c r="W349" s="25" t="s">
        <v>523</v>
      </c>
      <c r="X349" s="37" t="s">
        <v>554</v>
      </c>
      <c r="Y349" s="37" t="s">
        <v>540</v>
      </c>
      <c r="Z349" s="37" t="s">
        <v>555</v>
      </c>
      <c r="AA349" s="37">
        <v>0.9</v>
      </c>
      <c r="AB349" s="37">
        <v>450</v>
      </c>
      <c r="AC349" s="37">
        <f t="shared" si="2"/>
        <v>210</v>
      </c>
      <c r="AD349" s="37"/>
    </row>
    <row r="350" ht="36" customHeight="1" spans="1:30">
      <c r="A350" s="38"/>
      <c r="B350" s="38">
        <f>COUNT($B$1:B349)+1</f>
        <v>343</v>
      </c>
      <c r="C350" s="37" t="s">
        <v>86</v>
      </c>
      <c r="D350" s="38" t="s">
        <v>235</v>
      </c>
      <c r="E350" s="38" t="s">
        <v>634</v>
      </c>
      <c r="F350" s="38" t="s">
        <v>635</v>
      </c>
      <c r="G350" s="38" t="s">
        <v>69</v>
      </c>
      <c r="H350" s="38">
        <v>124</v>
      </c>
      <c r="I350" s="37"/>
      <c r="J350" s="38" t="s">
        <v>636</v>
      </c>
      <c r="K350" s="37" t="s">
        <v>442</v>
      </c>
      <c r="L350" s="37" t="s">
        <v>101</v>
      </c>
      <c r="M350" s="37" t="s">
        <v>534</v>
      </c>
      <c r="N350" s="37"/>
      <c r="O350" s="37"/>
      <c r="P350" s="37"/>
      <c r="Q350" s="37" t="s">
        <v>637</v>
      </c>
      <c r="R350" s="60">
        <v>44075</v>
      </c>
      <c r="S350" s="38"/>
      <c r="T350" s="28" t="s">
        <v>102</v>
      </c>
      <c r="U350" s="37" t="s">
        <v>49</v>
      </c>
      <c r="V350" s="37" t="s">
        <v>522</v>
      </c>
      <c r="W350" s="25" t="s">
        <v>523</v>
      </c>
      <c r="X350" s="37" t="s">
        <v>554</v>
      </c>
      <c r="Y350" s="37" t="s">
        <v>540</v>
      </c>
      <c r="Z350" s="37" t="s">
        <v>555</v>
      </c>
      <c r="AA350" s="37">
        <v>0.9</v>
      </c>
      <c r="AB350" s="37">
        <v>243</v>
      </c>
      <c r="AC350" s="37">
        <f t="shared" si="2"/>
        <v>119</v>
      </c>
      <c r="AD350" s="37"/>
    </row>
    <row r="351" ht="36" customHeight="1" spans="1:30">
      <c r="A351" s="37">
        <v>43</v>
      </c>
      <c r="B351" s="37">
        <f>COUNT($B$1:B350)+1</f>
        <v>344</v>
      </c>
      <c r="C351" s="37" t="s">
        <v>86</v>
      </c>
      <c r="D351" s="38" t="s">
        <v>235</v>
      </c>
      <c r="E351" s="38" t="s">
        <v>251</v>
      </c>
      <c r="F351" s="38" t="s">
        <v>638</v>
      </c>
      <c r="G351" s="38" t="s">
        <v>41</v>
      </c>
      <c r="H351" s="38">
        <v>240</v>
      </c>
      <c r="I351" s="37"/>
      <c r="J351" s="38" t="s">
        <v>43</v>
      </c>
      <c r="K351" s="37" t="s">
        <v>105</v>
      </c>
      <c r="L351" s="37" t="s">
        <v>101</v>
      </c>
      <c r="M351" s="37" t="s">
        <v>534</v>
      </c>
      <c r="N351" s="37"/>
      <c r="O351" s="37"/>
      <c r="P351" s="37"/>
      <c r="Q351" s="37" t="s">
        <v>521</v>
      </c>
      <c r="R351" s="60" t="s">
        <v>206</v>
      </c>
      <c r="S351" s="38"/>
      <c r="T351" s="28" t="s">
        <v>102</v>
      </c>
      <c r="U351" s="37" t="s">
        <v>49</v>
      </c>
      <c r="V351" s="37" t="s">
        <v>522</v>
      </c>
      <c r="W351" s="25" t="s">
        <v>523</v>
      </c>
      <c r="X351" s="38" t="s">
        <v>554</v>
      </c>
      <c r="Y351" s="38" t="s">
        <v>540</v>
      </c>
      <c r="Z351" s="38" t="s">
        <v>555</v>
      </c>
      <c r="AA351" s="83">
        <v>1</v>
      </c>
      <c r="AB351" s="38">
        <v>500</v>
      </c>
      <c r="AC351" s="37">
        <f t="shared" si="2"/>
        <v>260</v>
      </c>
      <c r="AD351" s="37"/>
    </row>
    <row r="352" ht="36" customHeight="1" spans="1:30">
      <c r="A352" s="37">
        <v>44</v>
      </c>
      <c r="B352" s="37">
        <f>COUNT($B$1:B351)+1</f>
        <v>345</v>
      </c>
      <c r="C352" s="37" t="s">
        <v>86</v>
      </c>
      <c r="D352" s="38" t="s">
        <v>235</v>
      </c>
      <c r="E352" s="38" t="s">
        <v>251</v>
      </c>
      <c r="F352" s="38" t="s">
        <v>639</v>
      </c>
      <c r="G352" s="38" t="s">
        <v>41</v>
      </c>
      <c r="H352" s="38">
        <v>240</v>
      </c>
      <c r="I352" s="37"/>
      <c r="J352" s="38" t="s">
        <v>43</v>
      </c>
      <c r="K352" s="37" t="s">
        <v>533</v>
      </c>
      <c r="L352" s="37"/>
      <c r="M352" s="37" t="s">
        <v>46</v>
      </c>
      <c r="N352" s="37"/>
      <c r="O352" s="37"/>
      <c r="P352" s="37"/>
      <c r="Q352" s="37" t="s">
        <v>521</v>
      </c>
      <c r="R352" s="37" t="s">
        <v>536</v>
      </c>
      <c r="S352" s="38"/>
      <c r="T352" s="28" t="s">
        <v>102</v>
      </c>
      <c r="U352" s="37" t="s">
        <v>640</v>
      </c>
      <c r="V352" s="37" t="s">
        <v>522</v>
      </c>
      <c r="W352" s="25" t="s">
        <v>523</v>
      </c>
      <c r="X352" s="37" t="s">
        <v>590</v>
      </c>
      <c r="Y352" s="37" t="s">
        <v>529</v>
      </c>
      <c r="Z352" s="37" t="s">
        <v>530</v>
      </c>
      <c r="AA352" s="37" t="s">
        <v>526</v>
      </c>
      <c r="AB352" s="37">
        <f>H352</f>
        <v>240</v>
      </c>
      <c r="AC352" s="37">
        <f t="shared" si="2"/>
        <v>0</v>
      </c>
      <c r="AD352" s="37"/>
    </row>
    <row r="353" ht="36" customHeight="1" spans="1:30">
      <c r="A353" s="37">
        <v>45</v>
      </c>
      <c r="B353" s="37">
        <f>COUNT($B$1:B352)+1</f>
        <v>346</v>
      </c>
      <c r="C353" s="37" t="s">
        <v>86</v>
      </c>
      <c r="D353" s="38" t="s">
        <v>235</v>
      </c>
      <c r="E353" s="38" t="s">
        <v>63</v>
      </c>
      <c r="F353" s="38" t="s">
        <v>641</v>
      </c>
      <c r="G353" s="38" t="s">
        <v>41</v>
      </c>
      <c r="H353" s="38">
        <v>240</v>
      </c>
      <c r="I353" s="37"/>
      <c r="J353" s="38" t="s">
        <v>43</v>
      </c>
      <c r="K353" s="37" t="s">
        <v>106</v>
      </c>
      <c r="L353" s="37" t="s">
        <v>101</v>
      </c>
      <c r="M353" s="37" t="s">
        <v>534</v>
      </c>
      <c r="N353" s="37"/>
      <c r="O353" s="37"/>
      <c r="P353" s="37"/>
      <c r="Q353" s="37" t="s">
        <v>521</v>
      </c>
      <c r="R353" s="60" t="s">
        <v>107</v>
      </c>
      <c r="S353" s="38"/>
      <c r="T353" s="28" t="s">
        <v>102</v>
      </c>
      <c r="U353" s="37" t="s">
        <v>49</v>
      </c>
      <c r="V353" s="37" t="s">
        <v>522</v>
      </c>
      <c r="W353" s="25" t="s">
        <v>523</v>
      </c>
      <c r="X353" s="38" t="s">
        <v>554</v>
      </c>
      <c r="Y353" s="38" t="s">
        <v>540</v>
      </c>
      <c r="Z353" s="38" t="s">
        <v>555</v>
      </c>
      <c r="AA353" s="83">
        <v>1</v>
      </c>
      <c r="AB353" s="38">
        <v>500</v>
      </c>
      <c r="AC353" s="37">
        <f t="shared" si="2"/>
        <v>260</v>
      </c>
      <c r="AD353" s="37"/>
    </row>
    <row r="354" ht="36" customHeight="1" spans="1:30">
      <c r="A354" s="37">
        <v>48</v>
      </c>
      <c r="B354" s="37">
        <f>COUNT($B$1:B353)+1</f>
        <v>347</v>
      </c>
      <c r="C354" s="37" t="s">
        <v>86</v>
      </c>
      <c r="D354" s="38" t="s">
        <v>235</v>
      </c>
      <c r="E354" s="38" t="s">
        <v>287</v>
      </c>
      <c r="F354" s="38" t="s">
        <v>642</v>
      </c>
      <c r="G354" s="38" t="s">
        <v>69</v>
      </c>
      <c r="H354" s="38">
        <v>119</v>
      </c>
      <c r="I354" s="37"/>
      <c r="J354" s="38" t="s">
        <v>43</v>
      </c>
      <c r="K354" s="37" t="s">
        <v>198</v>
      </c>
      <c r="L354" s="37" t="s">
        <v>126</v>
      </c>
      <c r="M354" s="37" t="s">
        <v>46</v>
      </c>
      <c r="N354" s="37"/>
      <c r="O354" s="37"/>
      <c r="P354" s="37"/>
      <c r="Q354" s="37" t="s">
        <v>560</v>
      </c>
      <c r="R354" s="60">
        <v>43800</v>
      </c>
      <c r="S354" s="38"/>
      <c r="T354" s="28" t="s">
        <v>102</v>
      </c>
      <c r="U354" s="37" t="s">
        <v>49</v>
      </c>
      <c r="V354" s="37" t="s">
        <v>522</v>
      </c>
      <c r="W354" s="25" t="s">
        <v>523</v>
      </c>
      <c r="X354" s="37"/>
      <c r="Y354" s="37" t="s">
        <v>540</v>
      </c>
      <c r="Z354" s="37" t="s">
        <v>541</v>
      </c>
      <c r="AA354" s="81">
        <v>1</v>
      </c>
      <c r="AB354" s="37">
        <v>260</v>
      </c>
      <c r="AC354" s="37">
        <f t="shared" si="2"/>
        <v>141</v>
      </c>
      <c r="AD354" s="37">
        <v>1</v>
      </c>
    </row>
    <row r="355" ht="36" customHeight="1" spans="1:30">
      <c r="A355" s="37"/>
      <c r="B355" s="37">
        <f>COUNT($B$1:B354)+1</f>
        <v>348</v>
      </c>
      <c r="C355" s="37" t="s">
        <v>86</v>
      </c>
      <c r="D355" s="38" t="s">
        <v>235</v>
      </c>
      <c r="E355" s="38" t="s">
        <v>287</v>
      </c>
      <c r="F355" s="38" t="s">
        <v>642</v>
      </c>
      <c r="G355" s="38" t="s">
        <v>41</v>
      </c>
      <c r="H355" s="38">
        <v>240</v>
      </c>
      <c r="I355" s="37"/>
      <c r="J355" s="38" t="s">
        <v>43</v>
      </c>
      <c r="K355" s="37" t="s">
        <v>198</v>
      </c>
      <c r="L355" s="37" t="s">
        <v>126</v>
      </c>
      <c r="M355" s="37" t="s">
        <v>46</v>
      </c>
      <c r="N355" s="37"/>
      <c r="O355" s="37"/>
      <c r="P355" s="37"/>
      <c r="Q355" s="37" t="s">
        <v>521</v>
      </c>
      <c r="R355" s="60">
        <v>43800</v>
      </c>
      <c r="S355" s="38"/>
      <c r="T355" s="28" t="s">
        <v>102</v>
      </c>
      <c r="U355" s="37" t="s">
        <v>49</v>
      </c>
      <c r="V355" s="37" t="s">
        <v>522</v>
      </c>
      <c r="W355" s="25" t="s">
        <v>523</v>
      </c>
      <c r="X355" s="37"/>
      <c r="Y355" s="37" t="s">
        <v>540</v>
      </c>
      <c r="Z355" s="37" t="s">
        <v>541</v>
      </c>
      <c r="AA355" s="83">
        <v>1</v>
      </c>
      <c r="AB355" s="38">
        <v>500</v>
      </c>
      <c r="AC355" s="37">
        <f t="shared" si="2"/>
        <v>260</v>
      </c>
      <c r="AD355" s="37">
        <v>1</v>
      </c>
    </row>
    <row r="356" ht="36" customHeight="1" spans="1:30">
      <c r="A356" s="38">
        <f>COUNT($A$1:A355)+1</f>
        <v>263</v>
      </c>
      <c r="B356" s="38">
        <f>COUNT($B$1:B355)+1</f>
        <v>349</v>
      </c>
      <c r="C356" s="38" t="s">
        <v>86</v>
      </c>
      <c r="D356" s="38" t="s">
        <v>235</v>
      </c>
      <c r="E356" s="38" t="s">
        <v>251</v>
      </c>
      <c r="F356" s="38" t="s">
        <v>643</v>
      </c>
      <c r="G356" s="38" t="s">
        <v>41</v>
      </c>
      <c r="H356" s="38">
        <v>225</v>
      </c>
      <c r="I356" s="38"/>
      <c r="J356" s="38" t="s">
        <v>43</v>
      </c>
      <c r="K356" s="38" t="s">
        <v>106</v>
      </c>
      <c r="L356" s="38" t="s">
        <v>101</v>
      </c>
      <c r="M356" s="38" t="s">
        <v>644</v>
      </c>
      <c r="N356" s="38"/>
      <c r="O356" s="38"/>
      <c r="P356" s="38"/>
      <c r="Q356" s="38" t="s">
        <v>521</v>
      </c>
      <c r="R356" s="38" t="s">
        <v>584</v>
      </c>
      <c r="S356" s="38"/>
      <c r="T356" s="28" t="s">
        <v>212</v>
      </c>
      <c r="U356" s="38" t="s">
        <v>49</v>
      </c>
      <c r="V356" s="38" t="s">
        <v>522</v>
      </c>
      <c r="W356" s="25" t="s">
        <v>523</v>
      </c>
      <c r="X356" s="38" t="s">
        <v>554</v>
      </c>
      <c r="Y356" s="38" t="s">
        <v>540</v>
      </c>
      <c r="Z356" s="38" t="s">
        <v>555</v>
      </c>
      <c r="AA356" s="38">
        <v>0.9</v>
      </c>
      <c r="AB356" s="38">
        <v>450</v>
      </c>
      <c r="AC356" s="37">
        <f t="shared" si="2"/>
        <v>225</v>
      </c>
      <c r="AD356" s="38"/>
    </row>
    <row r="357" ht="36" customHeight="1" spans="1:30">
      <c r="A357" s="38">
        <f>COUNT($A$1:A356)+1</f>
        <v>264</v>
      </c>
      <c r="B357" s="38">
        <f>COUNT($B$1:B356)+1</f>
        <v>350</v>
      </c>
      <c r="C357" s="38" t="s">
        <v>86</v>
      </c>
      <c r="D357" s="38" t="s">
        <v>235</v>
      </c>
      <c r="E357" s="38" t="s">
        <v>256</v>
      </c>
      <c r="F357" s="38" t="s">
        <v>257</v>
      </c>
      <c r="G357" s="38" t="s">
        <v>69</v>
      </c>
      <c r="H357" s="38">
        <v>117</v>
      </c>
      <c r="I357" s="38"/>
      <c r="J357" s="38" t="s">
        <v>43</v>
      </c>
      <c r="K357" s="38" t="s">
        <v>147</v>
      </c>
      <c r="L357" s="38" t="s">
        <v>112</v>
      </c>
      <c r="M357" s="38" t="s">
        <v>46</v>
      </c>
      <c r="N357" s="38"/>
      <c r="O357" s="38"/>
      <c r="P357" s="38"/>
      <c r="Q357" s="38" t="s">
        <v>560</v>
      </c>
      <c r="R357" s="80">
        <v>44136</v>
      </c>
      <c r="S357" s="80"/>
      <c r="T357" s="28" t="s">
        <v>212</v>
      </c>
      <c r="U357" s="38" t="s">
        <v>49</v>
      </c>
      <c r="V357" s="38" t="s">
        <v>522</v>
      </c>
      <c r="W357" s="25" t="s">
        <v>523</v>
      </c>
      <c r="X357" s="38"/>
      <c r="Y357" s="37" t="s">
        <v>540</v>
      </c>
      <c r="Z357" s="37" t="s">
        <v>541</v>
      </c>
      <c r="AA357" s="37">
        <v>0.9</v>
      </c>
      <c r="AB357" s="37">
        <v>234</v>
      </c>
      <c r="AC357" s="37">
        <f t="shared" si="2"/>
        <v>117</v>
      </c>
      <c r="AD357" s="38">
        <v>1</v>
      </c>
    </row>
    <row r="358" ht="36" customHeight="1" spans="1:30">
      <c r="A358" s="38">
        <f>COUNT($A$1:A357)+1</f>
        <v>265</v>
      </c>
      <c r="B358" s="38">
        <f>COUNT($B$1:B357)+1</f>
        <v>351</v>
      </c>
      <c r="C358" s="38" t="s">
        <v>86</v>
      </c>
      <c r="D358" s="38" t="s">
        <v>235</v>
      </c>
      <c r="E358" s="38" t="s">
        <v>103</v>
      </c>
      <c r="F358" s="38" t="s">
        <v>645</v>
      </c>
      <c r="G358" s="38" t="s">
        <v>69</v>
      </c>
      <c r="H358" s="38">
        <v>117</v>
      </c>
      <c r="I358" s="38"/>
      <c r="J358" s="38" t="s">
        <v>43</v>
      </c>
      <c r="K358" s="38" t="s">
        <v>548</v>
      </c>
      <c r="L358" s="38"/>
      <c r="M358" s="38" t="s">
        <v>46</v>
      </c>
      <c r="N358" s="38"/>
      <c r="O358" s="38"/>
      <c r="P358" s="38"/>
      <c r="Q358" s="38" t="s">
        <v>560</v>
      </c>
      <c r="R358" s="38" t="s">
        <v>549</v>
      </c>
      <c r="S358" s="38"/>
      <c r="T358" s="28" t="s">
        <v>212</v>
      </c>
      <c r="U358" s="38" t="s">
        <v>49</v>
      </c>
      <c r="V358" s="38" t="s">
        <v>522</v>
      </c>
      <c r="W358" s="25" t="s">
        <v>523</v>
      </c>
      <c r="X358" s="38"/>
      <c r="Y358" s="37" t="s">
        <v>540</v>
      </c>
      <c r="Z358" s="37" t="s">
        <v>541</v>
      </c>
      <c r="AA358" s="37">
        <v>0.9</v>
      </c>
      <c r="AB358" s="37">
        <v>234</v>
      </c>
      <c r="AC358" s="37">
        <f t="shared" si="2"/>
        <v>117</v>
      </c>
      <c r="AD358" s="38">
        <v>1</v>
      </c>
    </row>
    <row r="359" ht="36" customHeight="1" spans="1:30">
      <c r="A359" s="38"/>
      <c r="B359" s="38">
        <f>COUNT($B$1:B358)+1</f>
        <v>352</v>
      </c>
      <c r="C359" s="38" t="s">
        <v>86</v>
      </c>
      <c r="D359" s="38" t="s">
        <v>235</v>
      </c>
      <c r="E359" s="38" t="s">
        <v>103</v>
      </c>
      <c r="F359" s="38" t="s">
        <v>645</v>
      </c>
      <c r="G359" s="38" t="s">
        <v>41</v>
      </c>
      <c r="H359" s="38">
        <v>225</v>
      </c>
      <c r="I359" s="38"/>
      <c r="J359" s="38" t="s">
        <v>43</v>
      </c>
      <c r="K359" s="38" t="s">
        <v>548</v>
      </c>
      <c r="L359" s="38"/>
      <c r="M359" s="38" t="s">
        <v>46</v>
      </c>
      <c r="N359" s="38"/>
      <c r="O359" s="38"/>
      <c r="P359" s="38"/>
      <c r="Q359" s="38" t="s">
        <v>521</v>
      </c>
      <c r="R359" s="38" t="s">
        <v>549</v>
      </c>
      <c r="S359" s="38"/>
      <c r="T359" s="28" t="s">
        <v>212</v>
      </c>
      <c r="U359" s="38" t="s">
        <v>49</v>
      </c>
      <c r="V359" s="38" t="s">
        <v>522</v>
      </c>
      <c r="W359" s="25" t="s">
        <v>523</v>
      </c>
      <c r="X359" s="38"/>
      <c r="Y359" s="37" t="s">
        <v>540</v>
      </c>
      <c r="Z359" s="37" t="s">
        <v>541</v>
      </c>
      <c r="AA359" s="37">
        <v>0.9</v>
      </c>
      <c r="AB359" s="37">
        <v>450</v>
      </c>
      <c r="AC359" s="37">
        <f t="shared" si="2"/>
        <v>225</v>
      </c>
      <c r="AD359" s="38">
        <v>1</v>
      </c>
    </row>
    <row r="360" ht="36" customHeight="1" spans="1:30">
      <c r="A360" s="38">
        <f>COUNT($A$1:A359)+1</f>
        <v>266</v>
      </c>
      <c r="B360" s="38">
        <f>COUNT($B$1:B359)+1</f>
        <v>353</v>
      </c>
      <c r="C360" s="38" t="s">
        <v>86</v>
      </c>
      <c r="D360" s="38" t="s">
        <v>235</v>
      </c>
      <c r="E360" s="38" t="s">
        <v>253</v>
      </c>
      <c r="F360" s="38" t="s">
        <v>646</v>
      </c>
      <c r="G360" s="38" t="s">
        <v>41</v>
      </c>
      <c r="H360" s="38">
        <v>225</v>
      </c>
      <c r="I360" s="38"/>
      <c r="J360" s="38" t="s">
        <v>43</v>
      </c>
      <c r="K360" s="38" t="s">
        <v>147</v>
      </c>
      <c r="L360" s="37" t="s">
        <v>112</v>
      </c>
      <c r="M360" s="38" t="s">
        <v>46</v>
      </c>
      <c r="N360" s="38"/>
      <c r="O360" s="38"/>
      <c r="P360" s="38"/>
      <c r="Q360" s="38" t="s">
        <v>521</v>
      </c>
      <c r="R360" s="80">
        <v>44136</v>
      </c>
      <c r="S360" s="80"/>
      <c r="T360" s="28" t="s">
        <v>212</v>
      </c>
      <c r="U360" s="38" t="s">
        <v>49</v>
      </c>
      <c r="V360" s="38" t="s">
        <v>522</v>
      </c>
      <c r="W360" s="25" t="s">
        <v>523</v>
      </c>
      <c r="X360" s="38"/>
      <c r="Y360" s="37" t="s">
        <v>540</v>
      </c>
      <c r="Z360" s="37" t="s">
        <v>541</v>
      </c>
      <c r="AA360" s="37">
        <v>0.9</v>
      </c>
      <c r="AB360" s="37">
        <v>450</v>
      </c>
      <c r="AC360" s="37">
        <f t="shared" si="2"/>
        <v>225</v>
      </c>
      <c r="AD360" s="38">
        <v>1</v>
      </c>
    </row>
    <row r="361" ht="36" customHeight="1" spans="1:30">
      <c r="A361" s="38">
        <f>COUNT($A$1:A360)+1</f>
        <v>267</v>
      </c>
      <c r="B361" s="38">
        <f>COUNT($B$1:B360)+1</f>
        <v>354</v>
      </c>
      <c r="C361" s="38" t="s">
        <v>86</v>
      </c>
      <c r="D361" s="38" t="s">
        <v>235</v>
      </c>
      <c r="E361" s="38" t="s">
        <v>647</v>
      </c>
      <c r="F361" s="38" t="s">
        <v>648</v>
      </c>
      <c r="G361" s="38" t="s">
        <v>41</v>
      </c>
      <c r="H361" s="38">
        <v>225</v>
      </c>
      <c r="I361" s="38"/>
      <c r="J361" s="38" t="s">
        <v>43</v>
      </c>
      <c r="K361" s="38" t="s">
        <v>432</v>
      </c>
      <c r="L361" s="37" t="s">
        <v>112</v>
      </c>
      <c r="M361" s="38" t="s">
        <v>534</v>
      </c>
      <c r="N361" s="38"/>
      <c r="O361" s="38"/>
      <c r="P361" s="38"/>
      <c r="Q361" s="38" t="s">
        <v>521</v>
      </c>
      <c r="R361" s="80">
        <v>44166</v>
      </c>
      <c r="S361" s="80"/>
      <c r="T361" s="28" t="s">
        <v>212</v>
      </c>
      <c r="U361" s="38" t="s">
        <v>49</v>
      </c>
      <c r="V361" s="38" t="s">
        <v>522</v>
      </c>
      <c r="W361" s="25" t="s">
        <v>523</v>
      </c>
      <c r="X361" s="38" t="s">
        <v>554</v>
      </c>
      <c r="Y361" s="38" t="s">
        <v>540</v>
      </c>
      <c r="Z361" s="38" t="s">
        <v>555</v>
      </c>
      <c r="AA361" s="38">
        <v>0.9</v>
      </c>
      <c r="AB361" s="38">
        <v>450</v>
      </c>
      <c r="AC361" s="37">
        <f t="shared" si="2"/>
        <v>225</v>
      </c>
      <c r="AD361" s="38"/>
    </row>
    <row r="362" ht="36" customHeight="1" spans="1:30">
      <c r="A362" s="38">
        <f>COUNT($A$1:A361)+1</f>
        <v>268</v>
      </c>
      <c r="B362" s="38">
        <f>COUNT($B$1:B361)+1</f>
        <v>355</v>
      </c>
      <c r="C362" s="38" t="s">
        <v>86</v>
      </c>
      <c r="D362" s="38" t="s">
        <v>235</v>
      </c>
      <c r="E362" s="38" t="s">
        <v>649</v>
      </c>
      <c r="F362" s="38" t="s">
        <v>650</v>
      </c>
      <c r="G362" s="38" t="s">
        <v>41</v>
      </c>
      <c r="H362" s="38">
        <v>225</v>
      </c>
      <c r="I362" s="38"/>
      <c r="J362" s="38" t="s">
        <v>43</v>
      </c>
      <c r="K362" s="38" t="s">
        <v>533</v>
      </c>
      <c r="L362" s="38"/>
      <c r="M362" s="38" t="s">
        <v>46</v>
      </c>
      <c r="N362" s="38"/>
      <c r="O362" s="38"/>
      <c r="P362" s="38"/>
      <c r="Q362" s="38" t="s">
        <v>521</v>
      </c>
      <c r="R362" s="38" t="s">
        <v>536</v>
      </c>
      <c r="S362" s="38"/>
      <c r="T362" s="28" t="s">
        <v>212</v>
      </c>
      <c r="U362" s="38" t="s">
        <v>49</v>
      </c>
      <c r="V362" s="38" t="s">
        <v>522</v>
      </c>
      <c r="W362" s="25" t="s">
        <v>523</v>
      </c>
      <c r="X362" s="37"/>
      <c r="Y362" s="37" t="s">
        <v>538</v>
      </c>
      <c r="Z362" s="37" t="s">
        <v>526</v>
      </c>
      <c r="AA362" s="37" t="s">
        <v>526</v>
      </c>
      <c r="AB362" s="37">
        <f>H362</f>
        <v>225</v>
      </c>
      <c r="AC362" s="37">
        <f t="shared" si="2"/>
        <v>0</v>
      </c>
      <c r="AD362" s="38">
        <v>1</v>
      </c>
    </row>
    <row r="363" ht="36" customHeight="1" spans="1:30">
      <c r="A363" s="38"/>
      <c r="B363" s="38">
        <f>COUNT($B$1:B362)+1</f>
        <v>356</v>
      </c>
      <c r="C363" s="38" t="s">
        <v>86</v>
      </c>
      <c r="D363" s="38" t="s">
        <v>235</v>
      </c>
      <c r="E363" s="38" t="s">
        <v>649</v>
      </c>
      <c r="F363" s="38" t="s">
        <v>650</v>
      </c>
      <c r="G363" s="38" t="s">
        <v>69</v>
      </c>
      <c r="H363" s="38">
        <v>108</v>
      </c>
      <c r="I363" s="38"/>
      <c r="J363" s="38" t="s">
        <v>43</v>
      </c>
      <c r="K363" s="38" t="s">
        <v>533</v>
      </c>
      <c r="L363" s="38"/>
      <c r="M363" s="38" t="s">
        <v>46</v>
      </c>
      <c r="N363" s="38"/>
      <c r="O363" s="38"/>
      <c r="P363" s="38"/>
      <c r="Q363" s="38" t="s">
        <v>552</v>
      </c>
      <c r="R363" s="38" t="s">
        <v>536</v>
      </c>
      <c r="S363" s="38"/>
      <c r="T363" s="28" t="s">
        <v>212</v>
      </c>
      <c r="U363" s="38" t="s">
        <v>49</v>
      </c>
      <c r="V363" s="38" t="s">
        <v>522</v>
      </c>
      <c r="W363" s="25" t="s">
        <v>523</v>
      </c>
      <c r="X363" s="37"/>
      <c r="Y363" s="37" t="s">
        <v>538</v>
      </c>
      <c r="Z363" s="37" t="s">
        <v>526</v>
      </c>
      <c r="AA363" s="37" t="s">
        <v>526</v>
      </c>
      <c r="AB363" s="37">
        <f>H363</f>
        <v>108</v>
      </c>
      <c r="AC363" s="37">
        <f t="shared" si="2"/>
        <v>0</v>
      </c>
      <c r="AD363" s="38">
        <v>1</v>
      </c>
    </row>
    <row r="364" ht="36" customHeight="1" spans="1:30">
      <c r="A364" s="37">
        <v>87</v>
      </c>
      <c r="B364" s="37">
        <f>COUNT($B$1:B363)+1</f>
        <v>357</v>
      </c>
      <c r="C364" s="37" t="s">
        <v>267</v>
      </c>
      <c r="D364" s="38" t="s">
        <v>268</v>
      </c>
      <c r="E364" s="38" t="s">
        <v>651</v>
      </c>
      <c r="F364" s="18" t="s">
        <v>652</v>
      </c>
      <c r="G364" s="38" t="s">
        <v>69</v>
      </c>
      <c r="H364" s="38">
        <v>119</v>
      </c>
      <c r="I364" s="37"/>
      <c r="J364" s="18" t="s">
        <v>43</v>
      </c>
      <c r="K364" s="37" t="s">
        <v>198</v>
      </c>
      <c r="L364" s="37" t="s">
        <v>126</v>
      </c>
      <c r="M364" s="37" t="s">
        <v>46</v>
      </c>
      <c r="N364" s="37"/>
      <c r="O364" s="37"/>
      <c r="P364" s="37"/>
      <c r="Q364" s="38" t="s">
        <v>653</v>
      </c>
      <c r="R364" s="60">
        <v>43800</v>
      </c>
      <c r="S364" s="18"/>
      <c r="T364" s="28" t="s">
        <v>102</v>
      </c>
      <c r="U364" s="37" t="s">
        <v>77</v>
      </c>
      <c r="V364" s="37" t="s">
        <v>522</v>
      </c>
      <c r="W364" s="25" t="s">
        <v>523</v>
      </c>
      <c r="X364" s="37" t="s">
        <v>590</v>
      </c>
      <c r="Y364" s="37" t="s">
        <v>529</v>
      </c>
      <c r="Z364" s="37" t="s">
        <v>530</v>
      </c>
      <c r="AA364" s="37" t="s">
        <v>526</v>
      </c>
      <c r="AB364" s="37">
        <f>H364</f>
        <v>119</v>
      </c>
      <c r="AC364" s="37">
        <f t="shared" si="2"/>
        <v>0</v>
      </c>
      <c r="AD364" s="37"/>
    </row>
    <row r="365" ht="36" customHeight="1" spans="1:30">
      <c r="A365" s="37">
        <v>89</v>
      </c>
      <c r="B365" s="37">
        <f>COUNT($B$1:B364)+1</f>
        <v>358</v>
      </c>
      <c r="C365" s="37" t="s">
        <v>267</v>
      </c>
      <c r="D365" s="38" t="s">
        <v>268</v>
      </c>
      <c r="E365" s="38" t="s">
        <v>651</v>
      </c>
      <c r="F365" s="18" t="s">
        <v>654</v>
      </c>
      <c r="G365" s="38" t="s">
        <v>69</v>
      </c>
      <c r="H365" s="38">
        <v>119</v>
      </c>
      <c r="I365" s="37"/>
      <c r="J365" s="18" t="s">
        <v>43</v>
      </c>
      <c r="K365" s="37" t="s">
        <v>198</v>
      </c>
      <c r="L365" s="37" t="s">
        <v>126</v>
      </c>
      <c r="M365" s="37" t="s">
        <v>46</v>
      </c>
      <c r="N365" s="37"/>
      <c r="O365" s="37"/>
      <c r="P365" s="37"/>
      <c r="Q365" s="38" t="s">
        <v>653</v>
      </c>
      <c r="R365" s="60">
        <v>43800</v>
      </c>
      <c r="S365" s="18"/>
      <c r="T365" s="28" t="s">
        <v>102</v>
      </c>
      <c r="U365" s="37" t="s">
        <v>655</v>
      </c>
      <c r="V365" s="37" t="s">
        <v>522</v>
      </c>
      <c r="W365" s="25" t="s">
        <v>523</v>
      </c>
      <c r="X365" s="37"/>
      <c r="Y365" s="37" t="s">
        <v>540</v>
      </c>
      <c r="Z365" s="37" t="s">
        <v>541</v>
      </c>
      <c r="AA365" s="81">
        <v>1</v>
      </c>
      <c r="AB365" s="37">
        <v>260</v>
      </c>
      <c r="AC365" s="37">
        <f t="shared" si="2"/>
        <v>141</v>
      </c>
      <c r="AD365" s="37">
        <v>1</v>
      </c>
    </row>
    <row r="366" ht="36" customHeight="1" spans="1:30">
      <c r="A366" s="37"/>
      <c r="B366" s="37">
        <f>COUNT($B$1:B365)+1</f>
        <v>359</v>
      </c>
      <c r="C366" s="37" t="s">
        <v>267</v>
      </c>
      <c r="D366" s="38" t="s">
        <v>268</v>
      </c>
      <c r="E366" s="38" t="s">
        <v>651</v>
      </c>
      <c r="F366" s="18" t="s">
        <v>654</v>
      </c>
      <c r="G366" s="38" t="s">
        <v>41</v>
      </c>
      <c r="H366" s="38">
        <v>220</v>
      </c>
      <c r="I366" s="37"/>
      <c r="J366" s="18" t="s">
        <v>43</v>
      </c>
      <c r="K366" s="37" t="s">
        <v>548</v>
      </c>
      <c r="L366" s="37"/>
      <c r="M366" s="37" t="s">
        <v>46</v>
      </c>
      <c r="N366" s="37"/>
      <c r="O366" s="37"/>
      <c r="P366" s="37"/>
      <c r="Q366" s="38" t="s">
        <v>535</v>
      </c>
      <c r="R366" s="37" t="s">
        <v>549</v>
      </c>
      <c r="S366" s="18"/>
      <c r="T366" s="28" t="s">
        <v>102</v>
      </c>
      <c r="U366" s="37" t="s">
        <v>655</v>
      </c>
      <c r="V366" s="37" t="s">
        <v>522</v>
      </c>
      <c r="W366" s="25" t="s">
        <v>523</v>
      </c>
      <c r="X366" s="37"/>
      <c r="Y366" s="37" t="s">
        <v>540</v>
      </c>
      <c r="Z366" s="37" t="s">
        <v>541</v>
      </c>
      <c r="AA366" s="37">
        <v>0.9</v>
      </c>
      <c r="AB366" s="37">
        <f>460*0.9</f>
        <v>414</v>
      </c>
      <c r="AC366" s="37">
        <f t="shared" si="2"/>
        <v>194</v>
      </c>
      <c r="AD366" s="37">
        <v>1</v>
      </c>
    </row>
    <row r="367" ht="36" customHeight="1" spans="1:30">
      <c r="A367" s="38">
        <f>COUNT($A$1:A366)+1</f>
        <v>271</v>
      </c>
      <c r="B367" s="38">
        <f>COUNT($B$1:B366)+1</f>
        <v>360</v>
      </c>
      <c r="C367" s="38" t="s">
        <v>267</v>
      </c>
      <c r="D367" s="38" t="s">
        <v>274</v>
      </c>
      <c r="E367" s="38" t="s">
        <v>59</v>
      </c>
      <c r="F367" s="38" t="s">
        <v>656</v>
      </c>
      <c r="G367" s="38" t="s">
        <v>69</v>
      </c>
      <c r="H367" s="38">
        <v>117</v>
      </c>
      <c r="I367" s="38"/>
      <c r="J367" s="38" t="s">
        <v>43</v>
      </c>
      <c r="K367" s="38" t="s">
        <v>111</v>
      </c>
      <c r="L367" s="38" t="s">
        <v>112</v>
      </c>
      <c r="M367" s="37" t="s">
        <v>46</v>
      </c>
      <c r="N367" s="38"/>
      <c r="O367" s="38"/>
      <c r="P367" s="38"/>
      <c r="Q367" s="38" t="s">
        <v>657</v>
      </c>
      <c r="R367" s="38" t="s">
        <v>584</v>
      </c>
      <c r="S367" s="38"/>
      <c r="T367" s="28" t="s">
        <v>212</v>
      </c>
      <c r="U367" s="38" t="s">
        <v>49</v>
      </c>
      <c r="V367" s="38" t="s">
        <v>522</v>
      </c>
      <c r="W367" s="25" t="s">
        <v>523</v>
      </c>
      <c r="X367" s="38"/>
      <c r="Y367" s="37" t="s">
        <v>540</v>
      </c>
      <c r="Z367" s="37" t="s">
        <v>541</v>
      </c>
      <c r="AA367" s="37">
        <v>0.9</v>
      </c>
      <c r="AB367" s="37">
        <v>369</v>
      </c>
      <c r="AC367" s="37">
        <f t="shared" si="2"/>
        <v>252</v>
      </c>
      <c r="AD367" s="38">
        <v>1</v>
      </c>
    </row>
    <row r="368" ht="36" customHeight="1" spans="1:30">
      <c r="A368" s="38">
        <f>COUNT($A$1:A367)+1</f>
        <v>272</v>
      </c>
      <c r="B368" s="38">
        <f>COUNT($B$1:B367)+1</f>
        <v>361</v>
      </c>
      <c r="C368" s="38" t="s">
        <v>276</v>
      </c>
      <c r="D368" s="38" t="s">
        <v>277</v>
      </c>
      <c r="E368" s="38" t="s">
        <v>658</v>
      </c>
      <c r="F368" s="38" t="s">
        <v>659</v>
      </c>
      <c r="G368" s="38" t="s">
        <v>41</v>
      </c>
      <c r="H368" s="38">
        <v>225</v>
      </c>
      <c r="I368" s="38"/>
      <c r="J368" s="38" t="s">
        <v>43</v>
      </c>
      <c r="K368" s="38" t="s">
        <v>111</v>
      </c>
      <c r="L368" s="37" t="s">
        <v>112</v>
      </c>
      <c r="M368" s="38" t="s">
        <v>534</v>
      </c>
      <c r="N368" s="38"/>
      <c r="O368" s="38"/>
      <c r="P368" s="38"/>
      <c r="Q368" s="38" t="s">
        <v>521</v>
      </c>
      <c r="R368" s="38" t="s">
        <v>584</v>
      </c>
      <c r="S368" s="38"/>
      <c r="T368" s="28" t="s">
        <v>212</v>
      </c>
      <c r="U368" s="38" t="s">
        <v>49</v>
      </c>
      <c r="V368" s="38" t="s">
        <v>522</v>
      </c>
      <c r="W368" s="25" t="s">
        <v>523</v>
      </c>
      <c r="X368" s="38" t="s">
        <v>554</v>
      </c>
      <c r="Y368" s="38" t="s">
        <v>540</v>
      </c>
      <c r="Z368" s="38" t="s">
        <v>555</v>
      </c>
      <c r="AA368" s="38">
        <v>0.9</v>
      </c>
      <c r="AB368" s="38">
        <v>450</v>
      </c>
      <c r="AC368" s="37">
        <f t="shared" si="2"/>
        <v>225</v>
      </c>
      <c r="AD368" s="38"/>
    </row>
    <row r="369" ht="36" customHeight="1" spans="1:30">
      <c r="A369" s="12">
        <v>54</v>
      </c>
      <c r="B369" s="12">
        <f>COUNT($B$1:B368)+1</f>
        <v>362</v>
      </c>
      <c r="C369" s="12" t="s">
        <v>276</v>
      </c>
      <c r="D369" s="12" t="s">
        <v>295</v>
      </c>
      <c r="E369" s="42" t="s">
        <v>296</v>
      </c>
      <c r="F369" s="71" t="s">
        <v>302</v>
      </c>
      <c r="G369" s="25" t="s">
        <v>41</v>
      </c>
      <c r="H369" s="26">
        <v>313</v>
      </c>
      <c r="I369" s="25"/>
      <c r="J369" s="71" t="s">
        <v>43</v>
      </c>
      <c r="K369" s="25" t="s">
        <v>660</v>
      </c>
      <c r="L369" s="25" t="s">
        <v>101</v>
      </c>
      <c r="M369" s="25" t="s">
        <v>46</v>
      </c>
      <c r="N369" s="25"/>
      <c r="O369" s="25"/>
      <c r="P369" s="25"/>
      <c r="Q369" s="25" t="s">
        <v>661</v>
      </c>
      <c r="R369" s="25" t="s">
        <v>662</v>
      </c>
      <c r="S369" s="71" t="s">
        <v>84</v>
      </c>
      <c r="T369" s="26">
        <v>2017</v>
      </c>
      <c r="U369" s="25" t="s">
        <v>49</v>
      </c>
      <c r="V369" s="25" t="s">
        <v>522</v>
      </c>
      <c r="W369" s="25" t="s">
        <v>523</v>
      </c>
      <c r="X369" s="25"/>
      <c r="Y369" s="37" t="s">
        <v>540</v>
      </c>
      <c r="Z369" s="37" t="s">
        <v>541</v>
      </c>
      <c r="AA369" s="37">
        <v>0.9</v>
      </c>
      <c r="AB369" s="37">
        <v>432</v>
      </c>
      <c r="AC369" s="37">
        <f t="shared" si="2"/>
        <v>119</v>
      </c>
      <c r="AD369" s="25">
        <v>1</v>
      </c>
    </row>
    <row r="370" ht="36" customHeight="1" spans="1:30">
      <c r="A370" s="12"/>
      <c r="B370" s="12">
        <f>COUNT($B$1:B369)+1</f>
        <v>363</v>
      </c>
      <c r="C370" s="12" t="s">
        <v>276</v>
      </c>
      <c r="D370" s="12" t="s">
        <v>295</v>
      </c>
      <c r="E370" s="12" t="s">
        <v>309</v>
      </c>
      <c r="F370" s="24" t="s">
        <v>311</v>
      </c>
      <c r="G370" s="25" t="s">
        <v>144</v>
      </c>
      <c r="H370" s="26">
        <v>119</v>
      </c>
      <c r="I370" s="25"/>
      <c r="J370" s="24" t="s">
        <v>43</v>
      </c>
      <c r="K370" s="25" t="s">
        <v>111</v>
      </c>
      <c r="L370" s="25" t="s">
        <v>112</v>
      </c>
      <c r="M370" s="25" t="s">
        <v>46</v>
      </c>
      <c r="N370" s="25"/>
      <c r="O370" s="25"/>
      <c r="P370" s="25"/>
      <c r="Q370" s="25" t="s">
        <v>144</v>
      </c>
      <c r="R370" s="38" t="s">
        <v>584</v>
      </c>
      <c r="S370" s="24"/>
      <c r="T370" s="26">
        <v>2017</v>
      </c>
      <c r="U370" s="25" t="s">
        <v>49</v>
      </c>
      <c r="V370" s="25" t="s">
        <v>522</v>
      </c>
      <c r="W370" s="25" t="s">
        <v>523</v>
      </c>
      <c r="X370" s="25"/>
      <c r="Y370" s="37" t="s">
        <v>540</v>
      </c>
      <c r="Z370" s="37" t="s">
        <v>541</v>
      </c>
      <c r="AA370" s="37">
        <v>0.9</v>
      </c>
      <c r="AB370" s="37">
        <v>163.8</v>
      </c>
      <c r="AC370" s="37">
        <f t="shared" si="2"/>
        <v>44.8</v>
      </c>
      <c r="AD370" s="25">
        <v>1</v>
      </c>
    </row>
    <row r="371" ht="36" customHeight="1" spans="1:30">
      <c r="A371" s="12"/>
      <c r="B371" s="12">
        <f>COUNT($B$1:B370)+1</f>
        <v>364</v>
      </c>
      <c r="C371" s="12" t="s">
        <v>276</v>
      </c>
      <c r="D371" s="12" t="s">
        <v>295</v>
      </c>
      <c r="E371" s="12" t="s">
        <v>320</v>
      </c>
      <c r="F371" s="24" t="s">
        <v>324</v>
      </c>
      <c r="G371" s="25" t="s">
        <v>41</v>
      </c>
      <c r="H371" s="26">
        <v>650</v>
      </c>
      <c r="I371" s="25"/>
      <c r="J371" s="24" t="s">
        <v>43</v>
      </c>
      <c r="K371" s="20" t="s">
        <v>65</v>
      </c>
      <c r="L371" s="25" t="s">
        <v>45</v>
      </c>
      <c r="M371" s="25" t="s">
        <v>534</v>
      </c>
      <c r="N371" s="25"/>
      <c r="O371" s="25"/>
      <c r="P371" s="25"/>
      <c r="Q371" s="25" t="s">
        <v>521</v>
      </c>
      <c r="R371" s="25" t="s">
        <v>47</v>
      </c>
      <c r="S371" s="24"/>
      <c r="T371" s="26">
        <v>2017</v>
      </c>
      <c r="U371" s="25" t="s">
        <v>49</v>
      </c>
      <c r="V371" s="25" t="s">
        <v>522</v>
      </c>
      <c r="W371" s="25" t="s">
        <v>523</v>
      </c>
      <c r="X371" s="38" t="s">
        <v>554</v>
      </c>
      <c r="Y371" s="38" t="s">
        <v>540</v>
      </c>
      <c r="Z371" s="38" t="s">
        <v>555</v>
      </c>
      <c r="AA371" s="38">
        <v>1.3</v>
      </c>
      <c r="AB371" s="38">
        <v>650</v>
      </c>
      <c r="AC371" s="37">
        <f t="shared" si="2"/>
        <v>0</v>
      </c>
      <c r="AD371" s="25"/>
    </row>
    <row r="372" ht="36" customHeight="1" spans="1:30">
      <c r="A372" s="12">
        <v>68</v>
      </c>
      <c r="B372" s="12">
        <f>COUNT($B$1:B371)+1</f>
        <v>365</v>
      </c>
      <c r="C372" s="12" t="s">
        <v>276</v>
      </c>
      <c r="D372" s="12" t="s">
        <v>295</v>
      </c>
      <c r="E372" s="12" t="s">
        <v>320</v>
      </c>
      <c r="F372" s="24" t="s">
        <v>663</v>
      </c>
      <c r="G372" s="25" t="s">
        <v>41</v>
      </c>
      <c r="H372" s="26">
        <v>650</v>
      </c>
      <c r="I372" s="25"/>
      <c r="J372" s="24" t="s">
        <v>43</v>
      </c>
      <c r="K372" s="20" t="s">
        <v>65</v>
      </c>
      <c r="L372" s="25" t="s">
        <v>45</v>
      </c>
      <c r="M372" s="25" t="s">
        <v>46</v>
      </c>
      <c r="N372" s="25"/>
      <c r="O372" s="25"/>
      <c r="P372" s="25"/>
      <c r="Q372" s="25" t="s">
        <v>521</v>
      </c>
      <c r="R372" s="25" t="s">
        <v>47</v>
      </c>
      <c r="S372" s="24"/>
      <c r="T372" s="26">
        <v>2017</v>
      </c>
      <c r="U372" s="25" t="s">
        <v>49</v>
      </c>
      <c r="V372" s="25" t="s">
        <v>522</v>
      </c>
      <c r="W372" s="25" t="s">
        <v>523</v>
      </c>
      <c r="X372" s="25"/>
      <c r="Y372" s="37" t="s">
        <v>540</v>
      </c>
      <c r="Z372" s="37" t="s">
        <v>541</v>
      </c>
      <c r="AA372" s="37">
        <v>1.3</v>
      </c>
      <c r="AB372" s="37">
        <v>650</v>
      </c>
      <c r="AC372" s="37">
        <f t="shared" si="2"/>
        <v>0</v>
      </c>
      <c r="AD372" s="25">
        <v>1</v>
      </c>
    </row>
    <row r="373" ht="36" customHeight="1" spans="1:30">
      <c r="A373" s="12">
        <v>71</v>
      </c>
      <c r="B373" s="12">
        <f>COUNT($B$1:B372)+1</f>
        <v>366</v>
      </c>
      <c r="C373" s="12" t="s">
        <v>276</v>
      </c>
      <c r="D373" s="12" t="s">
        <v>295</v>
      </c>
      <c r="E373" s="12" t="s">
        <v>664</v>
      </c>
      <c r="F373" s="33" t="s">
        <v>665</v>
      </c>
      <c r="G373" s="25" t="s">
        <v>69</v>
      </c>
      <c r="H373" s="26">
        <v>157</v>
      </c>
      <c r="I373" s="25"/>
      <c r="J373" s="33" t="s">
        <v>43</v>
      </c>
      <c r="K373" s="25" t="s">
        <v>562</v>
      </c>
      <c r="L373" s="25"/>
      <c r="M373" s="25" t="s">
        <v>46</v>
      </c>
      <c r="N373" s="25"/>
      <c r="O373" s="25"/>
      <c r="P373" s="25"/>
      <c r="Q373" s="25" t="s">
        <v>552</v>
      </c>
      <c r="R373" s="25" t="s">
        <v>536</v>
      </c>
      <c r="S373" s="33"/>
      <c r="T373" s="26">
        <v>2017</v>
      </c>
      <c r="U373" s="25" t="s">
        <v>49</v>
      </c>
      <c r="V373" s="25" t="s">
        <v>522</v>
      </c>
      <c r="W373" s="25" t="s">
        <v>523</v>
      </c>
      <c r="X373" s="37"/>
      <c r="Y373" s="37" t="s">
        <v>538</v>
      </c>
      <c r="Z373" s="37" t="s">
        <v>526</v>
      </c>
      <c r="AA373" s="37" t="s">
        <v>526</v>
      </c>
      <c r="AB373" s="37">
        <f>H373</f>
        <v>157</v>
      </c>
      <c r="AC373" s="37">
        <f t="shared" si="2"/>
        <v>0</v>
      </c>
      <c r="AD373" s="25">
        <v>1</v>
      </c>
    </row>
    <row r="374" ht="36" customHeight="1" spans="1:30">
      <c r="A374" s="12"/>
      <c r="B374" s="12">
        <f>COUNT($B$1:B373)+1</f>
        <v>367</v>
      </c>
      <c r="C374" s="12" t="s">
        <v>276</v>
      </c>
      <c r="D374" s="12" t="s">
        <v>295</v>
      </c>
      <c r="E374" s="12" t="s">
        <v>664</v>
      </c>
      <c r="F374" s="33" t="s">
        <v>665</v>
      </c>
      <c r="G374" s="25" t="s">
        <v>41</v>
      </c>
      <c r="H374" s="26">
        <v>531</v>
      </c>
      <c r="I374" s="25"/>
      <c r="J374" s="33" t="s">
        <v>43</v>
      </c>
      <c r="K374" s="20" t="s">
        <v>65</v>
      </c>
      <c r="L374" s="25" t="s">
        <v>45</v>
      </c>
      <c r="M374" s="25" t="s">
        <v>46</v>
      </c>
      <c r="N374" s="25"/>
      <c r="O374" s="25"/>
      <c r="P374" s="25"/>
      <c r="Q374" s="25" t="s">
        <v>521</v>
      </c>
      <c r="R374" s="25" t="s">
        <v>47</v>
      </c>
      <c r="S374" s="33"/>
      <c r="T374" s="26">
        <v>2017</v>
      </c>
      <c r="U374" s="25" t="s">
        <v>49</v>
      </c>
      <c r="V374" s="25" t="s">
        <v>522</v>
      </c>
      <c r="W374" s="25" t="s">
        <v>523</v>
      </c>
      <c r="X374" s="25"/>
      <c r="Y374" s="37" t="s">
        <v>540</v>
      </c>
      <c r="Z374" s="37" t="s">
        <v>541</v>
      </c>
      <c r="AA374" s="37">
        <v>1.3</v>
      </c>
      <c r="AB374" s="37">
        <v>650</v>
      </c>
      <c r="AC374" s="37">
        <f t="shared" si="2"/>
        <v>119</v>
      </c>
      <c r="AD374" s="25">
        <v>1</v>
      </c>
    </row>
    <row r="375" ht="36" customHeight="1" spans="1:30">
      <c r="A375" s="12"/>
      <c r="B375" s="12">
        <f>COUNT($B$1:B374)+1</f>
        <v>368</v>
      </c>
      <c r="C375" s="12" t="s">
        <v>276</v>
      </c>
      <c r="D375" s="12" t="s">
        <v>295</v>
      </c>
      <c r="E375" s="12" t="s">
        <v>664</v>
      </c>
      <c r="F375" s="24" t="s">
        <v>666</v>
      </c>
      <c r="G375" s="25" t="s">
        <v>41</v>
      </c>
      <c r="H375" s="26">
        <v>524</v>
      </c>
      <c r="I375" s="25"/>
      <c r="J375" s="24" t="s">
        <v>43</v>
      </c>
      <c r="K375" s="20" t="s">
        <v>65</v>
      </c>
      <c r="L375" s="25" t="s">
        <v>45</v>
      </c>
      <c r="M375" s="25" t="s">
        <v>667</v>
      </c>
      <c r="N375" s="25"/>
      <c r="O375" s="25"/>
      <c r="P375" s="25"/>
      <c r="Q375" s="25" t="s">
        <v>521</v>
      </c>
      <c r="R375" s="25" t="s">
        <v>66</v>
      </c>
      <c r="S375" s="24"/>
      <c r="T375" s="26">
        <v>2017</v>
      </c>
      <c r="U375" s="25" t="s">
        <v>77</v>
      </c>
      <c r="V375" s="25" t="s">
        <v>522</v>
      </c>
      <c r="W375" s="25" t="s">
        <v>523</v>
      </c>
      <c r="X375" s="37" t="s">
        <v>668</v>
      </c>
      <c r="Y375" s="37" t="s">
        <v>529</v>
      </c>
      <c r="Z375" s="37" t="s">
        <v>669</v>
      </c>
      <c r="AA375" s="37" t="s">
        <v>526</v>
      </c>
      <c r="AB375" s="37">
        <f>H375</f>
        <v>524</v>
      </c>
      <c r="AC375" s="37">
        <f t="shared" si="2"/>
        <v>0</v>
      </c>
      <c r="AD375" s="25"/>
    </row>
    <row r="376" ht="36" customHeight="1" spans="1:30">
      <c r="A376" s="12">
        <v>73</v>
      </c>
      <c r="B376" s="12">
        <f>COUNT($B$1:B375)+1</f>
        <v>369</v>
      </c>
      <c r="C376" s="12" t="s">
        <v>276</v>
      </c>
      <c r="D376" s="12" t="s">
        <v>295</v>
      </c>
      <c r="E376" s="12" t="s">
        <v>670</v>
      </c>
      <c r="F376" s="24" t="s">
        <v>671</v>
      </c>
      <c r="G376" s="25" t="s">
        <v>41</v>
      </c>
      <c r="H376" s="26">
        <v>524</v>
      </c>
      <c r="I376" s="25"/>
      <c r="J376" s="24" t="s">
        <v>43</v>
      </c>
      <c r="K376" s="20" t="s">
        <v>65</v>
      </c>
      <c r="L376" s="25" t="s">
        <v>45</v>
      </c>
      <c r="M376" s="25" t="s">
        <v>667</v>
      </c>
      <c r="N376" s="25"/>
      <c r="O376" s="25"/>
      <c r="P376" s="25"/>
      <c r="Q376" s="25" t="s">
        <v>568</v>
      </c>
      <c r="R376" s="25" t="s">
        <v>66</v>
      </c>
      <c r="S376" s="24"/>
      <c r="T376" s="26">
        <v>2017</v>
      </c>
      <c r="U376" s="25" t="s">
        <v>49</v>
      </c>
      <c r="V376" s="25" t="s">
        <v>522</v>
      </c>
      <c r="W376" s="25" t="s">
        <v>523</v>
      </c>
      <c r="X376" s="38" t="s">
        <v>554</v>
      </c>
      <c r="Y376" s="38" t="s">
        <v>540</v>
      </c>
      <c r="Z376" s="38" t="s">
        <v>555</v>
      </c>
      <c r="AA376" s="38">
        <v>1.3</v>
      </c>
      <c r="AB376" s="38">
        <v>585</v>
      </c>
      <c r="AC376" s="37">
        <f t="shared" si="2"/>
        <v>61</v>
      </c>
      <c r="AD376" s="25"/>
    </row>
    <row r="377" ht="36" customHeight="1" spans="1:30">
      <c r="A377" s="12">
        <v>74</v>
      </c>
      <c r="B377" s="12">
        <f>COUNT($B$1:B376)+1</f>
        <v>370</v>
      </c>
      <c r="C377" s="12" t="s">
        <v>276</v>
      </c>
      <c r="D377" s="12" t="s">
        <v>295</v>
      </c>
      <c r="E377" s="12" t="s">
        <v>672</v>
      </c>
      <c r="F377" s="24" t="s">
        <v>673</v>
      </c>
      <c r="G377" s="25" t="s">
        <v>41</v>
      </c>
      <c r="H377" s="26">
        <v>447</v>
      </c>
      <c r="I377" s="25"/>
      <c r="J377" s="24" t="s">
        <v>43</v>
      </c>
      <c r="K377" s="20" t="s">
        <v>65</v>
      </c>
      <c r="L377" s="25" t="s">
        <v>45</v>
      </c>
      <c r="M377" s="25" t="s">
        <v>46</v>
      </c>
      <c r="N377" s="25"/>
      <c r="O377" s="25"/>
      <c r="P377" s="25"/>
      <c r="Q377" s="25" t="s">
        <v>674</v>
      </c>
      <c r="R377" s="25" t="s">
        <v>47</v>
      </c>
      <c r="S377" s="24"/>
      <c r="T377" s="26">
        <v>2017</v>
      </c>
      <c r="U377" s="25" t="s">
        <v>77</v>
      </c>
      <c r="V377" s="25" t="s">
        <v>522</v>
      </c>
      <c r="W377" s="25" t="s">
        <v>523</v>
      </c>
      <c r="X377" s="37" t="s">
        <v>590</v>
      </c>
      <c r="Y377" s="37" t="s">
        <v>529</v>
      </c>
      <c r="Z377" s="37" t="s">
        <v>530</v>
      </c>
      <c r="AA377" s="37" t="s">
        <v>526</v>
      </c>
      <c r="AB377" s="37">
        <f>H377</f>
        <v>447</v>
      </c>
      <c r="AC377" s="37">
        <f t="shared" si="2"/>
        <v>0</v>
      </c>
      <c r="AD377" s="25"/>
    </row>
    <row r="378" ht="36" customHeight="1" spans="1:30">
      <c r="A378" s="29">
        <v>54</v>
      </c>
      <c r="B378" s="29">
        <f>COUNT($B$1:B377)+1</f>
        <v>371</v>
      </c>
      <c r="C378" s="18" t="s">
        <v>276</v>
      </c>
      <c r="D378" s="18" t="s">
        <v>295</v>
      </c>
      <c r="E378" s="18" t="s">
        <v>332</v>
      </c>
      <c r="F378" s="18" t="s">
        <v>333</v>
      </c>
      <c r="G378" s="28" t="s">
        <v>69</v>
      </c>
      <c r="H378" s="29">
        <v>187</v>
      </c>
      <c r="I378" s="28"/>
      <c r="J378" s="18" t="s">
        <v>43</v>
      </c>
      <c r="K378" s="28" t="s">
        <v>589</v>
      </c>
      <c r="L378" s="28" t="s">
        <v>101</v>
      </c>
      <c r="M378" s="28" t="s">
        <v>675</v>
      </c>
      <c r="N378" s="28"/>
      <c r="O378" s="28"/>
      <c r="P378" s="28"/>
      <c r="Q378" s="28" t="s">
        <v>552</v>
      </c>
      <c r="R378" s="28" t="s">
        <v>580</v>
      </c>
      <c r="S378" s="18"/>
      <c r="T378" s="28" t="s">
        <v>48</v>
      </c>
      <c r="U378" s="28" t="s">
        <v>49</v>
      </c>
      <c r="V378" s="28" t="s">
        <v>522</v>
      </c>
      <c r="W378" s="25" t="s">
        <v>523</v>
      </c>
      <c r="X378" s="38" t="s">
        <v>554</v>
      </c>
      <c r="Y378" s="38" t="s">
        <v>540</v>
      </c>
      <c r="Z378" s="38" t="s">
        <v>555</v>
      </c>
      <c r="AA378" s="38">
        <v>0.9</v>
      </c>
      <c r="AB378" s="38">
        <v>216</v>
      </c>
      <c r="AC378" s="37">
        <f t="shared" si="2"/>
        <v>29</v>
      </c>
      <c r="AD378" s="28"/>
    </row>
    <row r="379" ht="36" customHeight="1" spans="1:30">
      <c r="A379" s="29">
        <v>55</v>
      </c>
      <c r="B379" s="29">
        <f>COUNT($B$1:B378)+1</f>
        <v>372</v>
      </c>
      <c r="C379" s="18" t="s">
        <v>276</v>
      </c>
      <c r="D379" s="18" t="s">
        <v>295</v>
      </c>
      <c r="E379" s="18" t="s">
        <v>334</v>
      </c>
      <c r="F379" s="18" t="s">
        <v>676</v>
      </c>
      <c r="G379" s="28" t="s">
        <v>41</v>
      </c>
      <c r="H379" s="29">
        <v>390</v>
      </c>
      <c r="I379" s="28"/>
      <c r="J379" s="18" t="s">
        <v>43</v>
      </c>
      <c r="K379" s="28" t="s">
        <v>677</v>
      </c>
      <c r="L379" s="28" t="s">
        <v>126</v>
      </c>
      <c r="M379" s="28" t="s">
        <v>46</v>
      </c>
      <c r="N379" s="28"/>
      <c r="O379" s="28"/>
      <c r="P379" s="28"/>
      <c r="Q379" s="28" t="s">
        <v>521</v>
      </c>
      <c r="R379" s="28" t="s">
        <v>678</v>
      </c>
      <c r="S379" s="18"/>
      <c r="T379" s="28" t="s">
        <v>48</v>
      </c>
      <c r="U379" s="28" t="s">
        <v>49</v>
      </c>
      <c r="V379" s="28" t="s">
        <v>522</v>
      </c>
      <c r="W379" s="25" t="s">
        <v>523</v>
      </c>
      <c r="X379" s="28"/>
      <c r="Y379" s="37" t="s">
        <v>540</v>
      </c>
      <c r="Z379" s="37" t="s">
        <v>541</v>
      </c>
      <c r="AA379" s="81">
        <v>1</v>
      </c>
      <c r="AB379" s="37">
        <v>500</v>
      </c>
      <c r="AC379" s="37">
        <f t="shared" ref="AC379:AC419" si="3">AB379-H379</f>
        <v>110</v>
      </c>
      <c r="AD379" s="28">
        <v>1</v>
      </c>
    </row>
    <row r="380" ht="36" customHeight="1" spans="1:30">
      <c r="A380" s="29">
        <v>60</v>
      </c>
      <c r="B380" s="29">
        <f>COUNT($B$1:B379)+1</f>
        <v>373</v>
      </c>
      <c r="C380" s="18" t="s">
        <v>276</v>
      </c>
      <c r="D380" s="18" t="s">
        <v>295</v>
      </c>
      <c r="E380" s="18" t="s">
        <v>356</v>
      </c>
      <c r="F380" s="18" t="s">
        <v>679</v>
      </c>
      <c r="G380" s="28" t="s">
        <v>41</v>
      </c>
      <c r="H380" s="30">
        <v>390</v>
      </c>
      <c r="I380" s="28"/>
      <c r="J380" s="18" t="s">
        <v>43</v>
      </c>
      <c r="K380" s="25" t="s">
        <v>80</v>
      </c>
      <c r="L380" s="25" t="s">
        <v>57</v>
      </c>
      <c r="M380" s="28" t="s">
        <v>46</v>
      </c>
      <c r="N380" s="28"/>
      <c r="O380" s="28"/>
      <c r="P380" s="28"/>
      <c r="Q380" s="28" t="s">
        <v>521</v>
      </c>
      <c r="R380" s="25" t="s">
        <v>58</v>
      </c>
      <c r="S380" s="18"/>
      <c r="T380" s="28" t="s">
        <v>48</v>
      </c>
      <c r="U380" s="28" t="s">
        <v>49</v>
      </c>
      <c r="V380" s="28" t="s">
        <v>522</v>
      </c>
      <c r="W380" s="25" t="s">
        <v>523</v>
      </c>
      <c r="X380" s="28"/>
      <c r="Y380" s="37" t="s">
        <v>540</v>
      </c>
      <c r="Z380" s="37" t="s">
        <v>541</v>
      </c>
      <c r="AA380" s="37">
        <v>1.3</v>
      </c>
      <c r="AB380" s="37">
        <v>650</v>
      </c>
      <c r="AC380" s="37">
        <f t="shared" si="3"/>
        <v>260</v>
      </c>
      <c r="AD380" s="28">
        <v>1</v>
      </c>
    </row>
    <row r="381" ht="36" customHeight="1" spans="1:30">
      <c r="A381" s="29">
        <v>67</v>
      </c>
      <c r="B381" s="29">
        <f>COUNT($B$1:B380)+1</f>
        <v>374</v>
      </c>
      <c r="C381" s="18" t="s">
        <v>276</v>
      </c>
      <c r="D381" s="18" t="s">
        <v>295</v>
      </c>
      <c r="E381" s="18" t="s">
        <v>349</v>
      </c>
      <c r="F381" s="18" t="s">
        <v>680</v>
      </c>
      <c r="G381" s="28" t="s">
        <v>41</v>
      </c>
      <c r="H381" s="30">
        <v>390</v>
      </c>
      <c r="I381" s="28"/>
      <c r="J381" s="18" t="s">
        <v>43</v>
      </c>
      <c r="K381" s="28" t="s">
        <v>198</v>
      </c>
      <c r="L381" s="28" t="s">
        <v>126</v>
      </c>
      <c r="M381" s="28" t="s">
        <v>46</v>
      </c>
      <c r="N381" s="28"/>
      <c r="O381" s="28"/>
      <c r="P381" s="28"/>
      <c r="Q381" s="28" t="s">
        <v>521</v>
      </c>
      <c r="R381" s="28" t="s">
        <v>445</v>
      </c>
      <c r="S381" s="18"/>
      <c r="T381" s="28" t="s">
        <v>48</v>
      </c>
      <c r="U381" s="28" t="s">
        <v>49</v>
      </c>
      <c r="V381" s="28" t="s">
        <v>522</v>
      </c>
      <c r="W381" s="25" t="s">
        <v>523</v>
      </c>
      <c r="X381" s="28"/>
      <c r="Y381" s="37" t="s">
        <v>540</v>
      </c>
      <c r="Z381" s="37" t="s">
        <v>541</v>
      </c>
      <c r="AA381" s="81">
        <v>1</v>
      </c>
      <c r="AB381" s="37">
        <v>500</v>
      </c>
      <c r="AC381" s="37">
        <f t="shared" si="3"/>
        <v>110</v>
      </c>
      <c r="AD381" s="28">
        <v>1</v>
      </c>
    </row>
    <row r="382" ht="36" customHeight="1" spans="1:30">
      <c r="A382" s="29"/>
      <c r="B382" s="29">
        <f>COUNT($B$1:B381)+1</f>
        <v>375</v>
      </c>
      <c r="C382" s="18" t="s">
        <v>276</v>
      </c>
      <c r="D382" s="18" t="s">
        <v>295</v>
      </c>
      <c r="E382" s="18" t="s">
        <v>315</v>
      </c>
      <c r="F382" s="18" t="s">
        <v>681</v>
      </c>
      <c r="G382" s="28" t="s">
        <v>41</v>
      </c>
      <c r="H382" s="30">
        <v>390</v>
      </c>
      <c r="I382" s="28"/>
      <c r="J382" s="18" t="s">
        <v>43</v>
      </c>
      <c r="K382" s="28" t="s">
        <v>432</v>
      </c>
      <c r="L382" s="28" t="s">
        <v>112</v>
      </c>
      <c r="M382" s="28" t="s">
        <v>682</v>
      </c>
      <c r="N382" s="28"/>
      <c r="O382" s="28"/>
      <c r="P382" s="28"/>
      <c r="Q382" s="28" t="s">
        <v>521</v>
      </c>
      <c r="R382" s="28" t="s">
        <v>558</v>
      </c>
      <c r="S382" s="18"/>
      <c r="T382" s="28" t="s">
        <v>48</v>
      </c>
      <c r="U382" s="28" t="s">
        <v>49</v>
      </c>
      <c r="V382" s="28" t="s">
        <v>522</v>
      </c>
      <c r="W382" s="25" t="s">
        <v>523</v>
      </c>
      <c r="X382" s="38" t="s">
        <v>554</v>
      </c>
      <c r="Y382" s="38" t="s">
        <v>540</v>
      </c>
      <c r="Z382" s="38" t="s">
        <v>555</v>
      </c>
      <c r="AA382" s="38">
        <v>0.9</v>
      </c>
      <c r="AB382" s="38">
        <v>450</v>
      </c>
      <c r="AC382" s="37">
        <f t="shared" si="3"/>
        <v>60</v>
      </c>
      <c r="AD382" s="28"/>
    </row>
    <row r="383" ht="36" customHeight="1" spans="1:30">
      <c r="A383" s="29">
        <v>72</v>
      </c>
      <c r="B383" s="29">
        <f>COUNT($B$1:B382)+1</f>
        <v>376</v>
      </c>
      <c r="C383" s="18" t="s">
        <v>276</v>
      </c>
      <c r="D383" s="18" t="s">
        <v>295</v>
      </c>
      <c r="E383" s="18" t="s">
        <v>269</v>
      </c>
      <c r="F383" s="18" t="s">
        <v>683</v>
      </c>
      <c r="G383" s="28" t="s">
        <v>41</v>
      </c>
      <c r="H383" s="30">
        <v>390</v>
      </c>
      <c r="I383" s="28"/>
      <c r="J383" s="18" t="s">
        <v>43</v>
      </c>
      <c r="K383" s="28" t="s">
        <v>589</v>
      </c>
      <c r="L383" s="28" t="s">
        <v>101</v>
      </c>
      <c r="M383" s="28" t="s">
        <v>46</v>
      </c>
      <c r="N383" s="28"/>
      <c r="O383" s="28"/>
      <c r="P383" s="28"/>
      <c r="Q383" s="28" t="s">
        <v>521</v>
      </c>
      <c r="R383" s="28" t="s">
        <v>580</v>
      </c>
      <c r="S383" s="18"/>
      <c r="T383" s="28" t="s">
        <v>48</v>
      </c>
      <c r="U383" s="28" t="s">
        <v>49</v>
      </c>
      <c r="V383" s="28" t="s">
        <v>522</v>
      </c>
      <c r="W383" s="25" t="s">
        <v>523</v>
      </c>
      <c r="X383" s="28"/>
      <c r="Y383" s="37" t="s">
        <v>540</v>
      </c>
      <c r="Z383" s="37" t="s">
        <v>541</v>
      </c>
      <c r="AA383" s="37">
        <v>0.9</v>
      </c>
      <c r="AB383" s="37">
        <v>450</v>
      </c>
      <c r="AC383" s="37">
        <f t="shared" si="3"/>
        <v>60</v>
      </c>
      <c r="AD383" s="28">
        <v>1</v>
      </c>
    </row>
    <row r="384" ht="36" customHeight="1" spans="1:30">
      <c r="A384" s="29">
        <v>74</v>
      </c>
      <c r="B384" s="29">
        <f>COUNT($B$1:B383)+1</f>
        <v>377</v>
      </c>
      <c r="C384" s="18" t="s">
        <v>276</v>
      </c>
      <c r="D384" s="18" t="s">
        <v>295</v>
      </c>
      <c r="E384" s="18" t="s">
        <v>296</v>
      </c>
      <c r="F384" s="18" t="s">
        <v>684</v>
      </c>
      <c r="G384" s="28" t="s">
        <v>41</v>
      </c>
      <c r="H384" s="30">
        <v>390</v>
      </c>
      <c r="I384" s="28"/>
      <c r="J384" s="18" t="s">
        <v>43</v>
      </c>
      <c r="K384" s="28" t="s">
        <v>100</v>
      </c>
      <c r="L384" s="28" t="s">
        <v>101</v>
      </c>
      <c r="M384" s="28" t="s">
        <v>46</v>
      </c>
      <c r="N384" s="28"/>
      <c r="O384" s="28"/>
      <c r="P384" s="28"/>
      <c r="Q384" s="28" t="s">
        <v>521</v>
      </c>
      <c r="R384" s="28" t="s">
        <v>577</v>
      </c>
      <c r="S384" s="18" t="s">
        <v>84</v>
      </c>
      <c r="T384" s="28" t="s">
        <v>48</v>
      </c>
      <c r="U384" s="28" t="s">
        <v>49</v>
      </c>
      <c r="V384" s="28" t="s">
        <v>522</v>
      </c>
      <c r="W384" s="25" t="s">
        <v>523</v>
      </c>
      <c r="X384" s="28"/>
      <c r="Y384" s="37" t="s">
        <v>540</v>
      </c>
      <c r="Z384" s="37" t="s">
        <v>541</v>
      </c>
      <c r="AA384" s="37">
        <v>0.9</v>
      </c>
      <c r="AB384" s="37">
        <v>450</v>
      </c>
      <c r="AC384" s="37">
        <f t="shared" si="3"/>
        <v>60</v>
      </c>
      <c r="AD384" s="28">
        <v>1</v>
      </c>
    </row>
    <row r="385" ht="36" customHeight="1" spans="1:30">
      <c r="A385" s="29">
        <v>75</v>
      </c>
      <c r="B385" s="29">
        <f>COUNT($B$1:B384)+1</f>
        <v>378</v>
      </c>
      <c r="C385" s="18" t="s">
        <v>276</v>
      </c>
      <c r="D385" s="18" t="s">
        <v>295</v>
      </c>
      <c r="E385" s="18" t="s">
        <v>296</v>
      </c>
      <c r="F385" s="18" t="s">
        <v>685</v>
      </c>
      <c r="G385" s="28" t="s">
        <v>41</v>
      </c>
      <c r="H385" s="30">
        <v>335</v>
      </c>
      <c r="I385" s="28"/>
      <c r="J385" s="18" t="s">
        <v>43</v>
      </c>
      <c r="K385" s="28" t="s">
        <v>100</v>
      </c>
      <c r="L385" s="28" t="s">
        <v>101</v>
      </c>
      <c r="M385" s="28" t="s">
        <v>46</v>
      </c>
      <c r="N385" s="28"/>
      <c r="O385" s="28"/>
      <c r="P385" s="28"/>
      <c r="Q385" s="38" t="s">
        <v>686</v>
      </c>
      <c r="R385" s="28" t="s">
        <v>577</v>
      </c>
      <c r="S385" s="18" t="s">
        <v>84</v>
      </c>
      <c r="T385" s="28" t="s">
        <v>48</v>
      </c>
      <c r="U385" s="28" t="s">
        <v>49</v>
      </c>
      <c r="V385" s="28" t="s">
        <v>522</v>
      </c>
      <c r="W385" s="25" t="s">
        <v>523</v>
      </c>
      <c r="X385" s="28"/>
      <c r="Y385" s="37" t="s">
        <v>540</v>
      </c>
      <c r="Z385" s="37" t="s">
        <v>541</v>
      </c>
      <c r="AA385" s="37">
        <v>0.9</v>
      </c>
      <c r="AB385" s="37">
        <v>387</v>
      </c>
      <c r="AC385" s="37">
        <f t="shared" si="3"/>
        <v>52</v>
      </c>
      <c r="AD385" s="28">
        <v>1</v>
      </c>
    </row>
    <row r="386" ht="36" customHeight="1" spans="1:30">
      <c r="A386" s="29">
        <v>76</v>
      </c>
      <c r="B386" s="29">
        <f>COUNT($B$1:B385)+1</f>
        <v>379</v>
      </c>
      <c r="C386" s="18" t="s">
        <v>276</v>
      </c>
      <c r="D386" s="18" t="s">
        <v>295</v>
      </c>
      <c r="E386" s="18" t="s">
        <v>296</v>
      </c>
      <c r="F386" s="18" t="s">
        <v>687</v>
      </c>
      <c r="G386" s="28" t="s">
        <v>41</v>
      </c>
      <c r="H386" s="30">
        <v>390</v>
      </c>
      <c r="I386" s="28"/>
      <c r="J386" s="18" t="s">
        <v>43</v>
      </c>
      <c r="K386" s="28" t="s">
        <v>100</v>
      </c>
      <c r="L386" s="28" t="s">
        <v>101</v>
      </c>
      <c r="M386" s="28" t="s">
        <v>46</v>
      </c>
      <c r="N386" s="28"/>
      <c r="O386" s="28"/>
      <c r="P386" s="28"/>
      <c r="Q386" s="28" t="s">
        <v>521</v>
      </c>
      <c r="R386" s="28" t="s">
        <v>577</v>
      </c>
      <c r="S386" s="18" t="s">
        <v>84</v>
      </c>
      <c r="T386" s="28" t="s">
        <v>48</v>
      </c>
      <c r="U386" s="28" t="s">
        <v>49</v>
      </c>
      <c r="V386" s="28" t="s">
        <v>522</v>
      </c>
      <c r="W386" s="25" t="s">
        <v>523</v>
      </c>
      <c r="X386" s="28"/>
      <c r="Y386" s="37" t="s">
        <v>540</v>
      </c>
      <c r="Z386" s="37" t="s">
        <v>541</v>
      </c>
      <c r="AA386" s="37">
        <v>0.9</v>
      </c>
      <c r="AB386" s="37">
        <v>450</v>
      </c>
      <c r="AC386" s="37">
        <f t="shared" si="3"/>
        <v>60</v>
      </c>
      <c r="AD386" s="28">
        <v>1</v>
      </c>
    </row>
    <row r="387" ht="36" customHeight="1" spans="1:30">
      <c r="A387" s="37">
        <v>55</v>
      </c>
      <c r="B387" s="37">
        <f>COUNT($B$1:B386)+1</f>
        <v>380</v>
      </c>
      <c r="C387" s="37" t="s">
        <v>276</v>
      </c>
      <c r="D387" s="38" t="s">
        <v>295</v>
      </c>
      <c r="E387" s="37" t="s">
        <v>688</v>
      </c>
      <c r="F387" s="37" t="s">
        <v>689</v>
      </c>
      <c r="G387" s="38" t="s">
        <v>41</v>
      </c>
      <c r="H387" s="38">
        <v>240</v>
      </c>
      <c r="I387" s="37"/>
      <c r="J387" s="37" t="s">
        <v>304</v>
      </c>
      <c r="K387" s="37" t="s">
        <v>533</v>
      </c>
      <c r="L387" s="37"/>
      <c r="M387" s="28" t="s">
        <v>46</v>
      </c>
      <c r="N387" s="37"/>
      <c r="O387" s="37"/>
      <c r="P387" s="37"/>
      <c r="Q387" s="37" t="s">
        <v>521</v>
      </c>
      <c r="R387" s="37" t="s">
        <v>536</v>
      </c>
      <c r="S387" s="37"/>
      <c r="T387" s="28" t="s">
        <v>102</v>
      </c>
      <c r="U387" s="37" t="s">
        <v>690</v>
      </c>
      <c r="V387" s="37" t="s">
        <v>522</v>
      </c>
      <c r="W387" s="25" t="s">
        <v>523</v>
      </c>
      <c r="X387" s="37" t="s">
        <v>590</v>
      </c>
      <c r="Y387" s="37" t="s">
        <v>529</v>
      </c>
      <c r="Z387" s="37" t="s">
        <v>530</v>
      </c>
      <c r="AA387" s="37" t="s">
        <v>526</v>
      </c>
      <c r="AB387" s="37">
        <f>H387</f>
        <v>240</v>
      </c>
      <c r="AC387" s="37">
        <f t="shared" si="3"/>
        <v>0</v>
      </c>
      <c r="AD387" s="37"/>
    </row>
    <row r="388" ht="36" customHeight="1" spans="1:30">
      <c r="A388" s="37"/>
      <c r="B388" s="37">
        <f>COUNT($B$1:B387)+1</f>
        <v>381</v>
      </c>
      <c r="C388" s="37" t="s">
        <v>276</v>
      </c>
      <c r="D388" s="38" t="s">
        <v>295</v>
      </c>
      <c r="E388" s="37" t="s">
        <v>688</v>
      </c>
      <c r="F388" s="37" t="s">
        <v>689</v>
      </c>
      <c r="G388" s="38" t="s">
        <v>69</v>
      </c>
      <c r="H388" s="38">
        <v>74</v>
      </c>
      <c r="I388" s="37"/>
      <c r="J388" s="37" t="s">
        <v>304</v>
      </c>
      <c r="K388" s="37" t="s">
        <v>533</v>
      </c>
      <c r="L388" s="37"/>
      <c r="M388" s="28" t="s">
        <v>46</v>
      </c>
      <c r="N388" s="37"/>
      <c r="O388" s="37"/>
      <c r="P388" s="37"/>
      <c r="Q388" s="37" t="s">
        <v>691</v>
      </c>
      <c r="R388" s="37" t="s">
        <v>536</v>
      </c>
      <c r="S388" s="37"/>
      <c r="T388" s="28" t="s">
        <v>102</v>
      </c>
      <c r="U388" s="37" t="s">
        <v>690</v>
      </c>
      <c r="V388" s="37" t="s">
        <v>522</v>
      </c>
      <c r="W388" s="25" t="s">
        <v>523</v>
      </c>
      <c r="X388" s="37" t="s">
        <v>590</v>
      </c>
      <c r="Y388" s="37" t="s">
        <v>529</v>
      </c>
      <c r="Z388" s="37" t="s">
        <v>530</v>
      </c>
      <c r="AA388" s="37" t="s">
        <v>526</v>
      </c>
      <c r="AB388" s="37">
        <f>H388</f>
        <v>74</v>
      </c>
      <c r="AC388" s="37">
        <f t="shared" si="3"/>
        <v>0</v>
      </c>
      <c r="AD388" s="37"/>
    </row>
    <row r="389" ht="36" customHeight="1" spans="1:30">
      <c r="A389" s="37">
        <v>56</v>
      </c>
      <c r="B389" s="37">
        <f>COUNT($B$1:B388)+1</f>
        <v>382</v>
      </c>
      <c r="C389" s="37" t="s">
        <v>276</v>
      </c>
      <c r="D389" s="38" t="s">
        <v>295</v>
      </c>
      <c r="E389" s="37" t="s">
        <v>338</v>
      </c>
      <c r="F389" s="37" t="s">
        <v>692</v>
      </c>
      <c r="G389" s="38" t="s">
        <v>41</v>
      </c>
      <c r="H389" s="38">
        <v>240</v>
      </c>
      <c r="I389" s="37"/>
      <c r="J389" s="37" t="s">
        <v>304</v>
      </c>
      <c r="K389" s="37" t="s">
        <v>105</v>
      </c>
      <c r="L389" s="37" t="s">
        <v>101</v>
      </c>
      <c r="M389" s="28" t="s">
        <v>46</v>
      </c>
      <c r="N389" s="37"/>
      <c r="O389" s="37"/>
      <c r="P389" s="37"/>
      <c r="Q389" s="37" t="s">
        <v>521</v>
      </c>
      <c r="R389" s="60">
        <v>43952</v>
      </c>
      <c r="S389" s="37"/>
      <c r="T389" s="28" t="s">
        <v>102</v>
      </c>
      <c r="U389" s="37" t="s">
        <v>49</v>
      </c>
      <c r="V389" s="37" t="s">
        <v>522</v>
      </c>
      <c r="W389" s="25" t="s">
        <v>523</v>
      </c>
      <c r="X389" s="37"/>
      <c r="Y389" s="37" t="s">
        <v>540</v>
      </c>
      <c r="Z389" s="37" t="s">
        <v>541</v>
      </c>
      <c r="AA389" s="37">
        <v>0.9</v>
      </c>
      <c r="AB389" s="37">
        <v>450</v>
      </c>
      <c r="AC389" s="37">
        <f t="shared" si="3"/>
        <v>210</v>
      </c>
      <c r="AD389" s="37">
        <v>1</v>
      </c>
    </row>
    <row r="390" ht="36" customHeight="1" spans="1:30">
      <c r="A390" s="37"/>
      <c r="B390" s="37">
        <f>COUNT($B$1:B389)+1</f>
        <v>383</v>
      </c>
      <c r="C390" s="37" t="s">
        <v>276</v>
      </c>
      <c r="D390" s="38" t="s">
        <v>295</v>
      </c>
      <c r="E390" s="37" t="s">
        <v>338</v>
      </c>
      <c r="F390" s="37" t="s">
        <v>692</v>
      </c>
      <c r="G390" s="38" t="s">
        <v>69</v>
      </c>
      <c r="H390" s="38">
        <v>74</v>
      </c>
      <c r="I390" s="37"/>
      <c r="J390" s="37" t="s">
        <v>304</v>
      </c>
      <c r="K390" s="37" t="s">
        <v>105</v>
      </c>
      <c r="L390" s="37" t="s">
        <v>101</v>
      </c>
      <c r="M390" s="28" t="s">
        <v>46</v>
      </c>
      <c r="N390" s="37"/>
      <c r="O390" s="37"/>
      <c r="P390" s="37"/>
      <c r="Q390" s="37" t="s">
        <v>691</v>
      </c>
      <c r="R390" s="60">
        <v>43952</v>
      </c>
      <c r="S390" s="37"/>
      <c r="T390" s="28" t="s">
        <v>102</v>
      </c>
      <c r="U390" s="37" t="s">
        <v>49</v>
      </c>
      <c r="V390" s="37" t="s">
        <v>522</v>
      </c>
      <c r="W390" s="25" t="s">
        <v>523</v>
      </c>
      <c r="X390" s="37"/>
      <c r="Y390" s="37" t="s">
        <v>540</v>
      </c>
      <c r="Z390" s="37" t="s">
        <v>541</v>
      </c>
      <c r="AA390" s="37">
        <v>0.9</v>
      </c>
      <c r="AB390" s="37">
        <v>234</v>
      </c>
      <c r="AC390" s="37">
        <f t="shared" si="3"/>
        <v>160</v>
      </c>
      <c r="AD390" s="37">
        <v>1</v>
      </c>
    </row>
    <row r="391" ht="36" customHeight="1" spans="1:30">
      <c r="A391" s="37">
        <v>57</v>
      </c>
      <c r="B391" s="37">
        <f>COUNT($B$1:B390)+1</f>
        <v>384</v>
      </c>
      <c r="C391" s="37" t="s">
        <v>276</v>
      </c>
      <c r="D391" s="38" t="s">
        <v>295</v>
      </c>
      <c r="E391" s="38" t="s">
        <v>334</v>
      </c>
      <c r="F391" s="18" t="s">
        <v>693</v>
      </c>
      <c r="G391" s="38" t="s">
        <v>41</v>
      </c>
      <c r="H391" s="38">
        <v>240</v>
      </c>
      <c r="I391" s="37"/>
      <c r="J391" s="18" t="s">
        <v>43</v>
      </c>
      <c r="K391" s="37" t="s">
        <v>147</v>
      </c>
      <c r="L391" s="37" t="s">
        <v>112</v>
      </c>
      <c r="M391" s="37" t="s">
        <v>46</v>
      </c>
      <c r="N391" s="37"/>
      <c r="O391" s="37"/>
      <c r="P391" s="37"/>
      <c r="Q391" s="37" t="s">
        <v>521</v>
      </c>
      <c r="R391" s="60">
        <v>44136</v>
      </c>
      <c r="S391" s="18"/>
      <c r="T391" s="28" t="s">
        <v>102</v>
      </c>
      <c r="U391" s="37" t="s">
        <v>49</v>
      </c>
      <c r="V391" s="37" t="s">
        <v>522</v>
      </c>
      <c r="W391" s="25" t="s">
        <v>523</v>
      </c>
      <c r="X391" s="37"/>
      <c r="Y391" s="37" t="s">
        <v>540</v>
      </c>
      <c r="Z391" s="37" t="s">
        <v>541</v>
      </c>
      <c r="AA391" s="37">
        <v>0.9</v>
      </c>
      <c r="AB391" s="37">
        <v>450</v>
      </c>
      <c r="AC391" s="37">
        <f t="shared" si="3"/>
        <v>210</v>
      </c>
      <c r="AD391" s="37">
        <v>1</v>
      </c>
    </row>
    <row r="392" ht="36" customHeight="1" spans="1:30">
      <c r="A392" s="37"/>
      <c r="B392" s="37">
        <f>COUNT($B$1:B391)+1</f>
        <v>385</v>
      </c>
      <c r="C392" s="37" t="s">
        <v>276</v>
      </c>
      <c r="D392" s="38" t="s">
        <v>295</v>
      </c>
      <c r="E392" s="37" t="s">
        <v>320</v>
      </c>
      <c r="F392" s="37" t="s">
        <v>694</v>
      </c>
      <c r="G392" s="38" t="s">
        <v>69</v>
      </c>
      <c r="H392" s="38">
        <v>119</v>
      </c>
      <c r="I392" s="37"/>
      <c r="J392" s="37" t="s">
        <v>43</v>
      </c>
      <c r="K392" s="37" t="s">
        <v>198</v>
      </c>
      <c r="L392" s="37" t="s">
        <v>126</v>
      </c>
      <c r="M392" s="37" t="s">
        <v>46</v>
      </c>
      <c r="N392" s="37"/>
      <c r="O392" s="37"/>
      <c r="P392" s="37"/>
      <c r="Q392" s="37" t="s">
        <v>560</v>
      </c>
      <c r="R392" s="60">
        <v>43800</v>
      </c>
      <c r="S392" s="37"/>
      <c r="T392" s="28" t="s">
        <v>102</v>
      </c>
      <c r="U392" s="37" t="s">
        <v>49</v>
      </c>
      <c r="V392" s="37" t="s">
        <v>522</v>
      </c>
      <c r="W392" s="25" t="s">
        <v>523</v>
      </c>
      <c r="X392" s="37"/>
      <c r="Y392" s="37" t="s">
        <v>540</v>
      </c>
      <c r="Z392" s="37" t="s">
        <v>541</v>
      </c>
      <c r="AA392" s="81">
        <v>1</v>
      </c>
      <c r="AB392" s="37">
        <v>260</v>
      </c>
      <c r="AC392" s="37">
        <f t="shared" si="3"/>
        <v>141</v>
      </c>
      <c r="AD392" s="37">
        <v>1</v>
      </c>
    </row>
    <row r="393" ht="36" customHeight="1" spans="1:30">
      <c r="A393" s="37">
        <v>59</v>
      </c>
      <c r="B393" s="37">
        <f>COUNT($B$1:B392)+1</f>
        <v>386</v>
      </c>
      <c r="C393" s="37" t="s">
        <v>276</v>
      </c>
      <c r="D393" s="38" t="s">
        <v>295</v>
      </c>
      <c r="E393" s="38" t="s">
        <v>695</v>
      </c>
      <c r="F393" s="18" t="s">
        <v>696</v>
      </c>
      <c r="G393" s="38" t="s">
        <v>41</v>
      </c>
      <c r="H393" s="38">
        <v>240</v>
      </c>
      <c r="I393" s="37"/>
      <c r="J393" s="18" t="s">
        <v>43</v>
      </c>
      <c r="K393" s="37" t="s">
        <v>105</v>
      </c>
      <c r="L393" s="37" t="s">
        <v>101</v>
      </c>
      <c r="M393" s="37" t="s">
        <v>46</v>
      </c>
      <c r="N393" s="37"/>
      <c r="O393" s="37"/>
      <c r="P393" s="37"/>
      <c r="Q393" s="37" t="s">
        <v>521</v>
      </c>
      <c r="R393" s="60" t="s">
        <v>206</v>
      </c>
      <c r="S393" s="18"/>
      <c r="T393" s="28" t="s">
        <v>102</v>
      </c>
      <c r="U393" s="37" t="s">
        <v>49</v>
      </c>
      <c r="V393" s="37" t="s">
        <v>522</v>
      </c>
      <c r="W393" s="25" t="s">
        <v>523</v>
      </c>
      <c r="X393" s="38"/>
      <c r="Y393" s="38" t="s">
        <v>540</v>
      </c>
      <c r="Z393" s="38" t="s">
        <v>541</v>
      </c>
      <c r="AA393" s="83">
        <v>1</v>
      </c>
      <c r="AB393" s="38">
        <v>500</v>
      </c>
      <c r="AC393" s="37">
        <f t="shared" si="3"/>
        <v>260</v>
      </c>
      <c r="AD393" s="37"/>
    </row>
    <row r="394" ht="36" customHeight="1" spans="1:30">
      <c r="A394" s="18">
        <v>60</v>
      </c>
      <c r="B394" s="18">
        <f>COUNT($B$1:B393)+1</f>
        <v>387</v>
      </c>
      <c r="C394" s="37" t="s">
        <v>276</v>
      </c>
      <c r="D394" s="38" t="s">
        <v>295</v>
      </c>
      <c r="E394" s="18" t="s">
        <v>296</v>
      </c>
      <c r="F394" s="18" t="s">
        <v>697</v>
      </c>
      <c r="G394" s="38" t="s">
        <v>41</v>
      </c>
      <c r="H394" s="38">
        <v>240</v>
      </c>
      <c r="I394" s="37"/>
      <c r="J394" s="18" t="s">
        <v>304</v>
      </c>
      <c r="K394" s="37" t="s">
        <v>111</v>
      </c>
      <c r="L394" s="37" t="s">
        <v>112</v>
      </c>
      <c r="M394" s="37" t="s">
        <v>46</v>
      </c>
      <c r="N394" s="37"/>
      <c r="O394" s="37"/>
      <c r="P394" s="37"/>
      <c r="Q394" s="38" t="s">
        <v>698</v>
      </c>
      <c r="R394" s="37" t="s">
        <v>699</v>
      </c>
      <c r="S394" s="18"/>
      <c r="T394" s="28" t="s">
        <v>102</v>
      </c>
      <c r="U394" s="37" t="s">
        <v>700</v>
      </c>
      <c r="V394" s="37" t="s">
        <v>522</v>
      </c>
      <c r="W394" s="25" t="s">
        <v>523</v>
      </c>
      <c r="X394" s="37"/>
      <c r="Y394" s="37" t="s">
        <v>540</v>
      </c>
      <c r="Z394" s="37" t="s">
        <v>541</v>
      </c>
      <c r="AA394" s="37">
        <v>0.9</v>
      </c>
      <c r="AB394" s="37">
        <v>450</v>
      </c>
      <c r="AC394" s="37">
        <f t="shared" si="3"/>
        <v>210</v>
      </c>
      <c r="AD394" s="37">
        <v>1</v>
      </c>
    </row>
    <row r="395" ht="36" customHeight="1" spans="1:30">
      <c r="A395" s="18"/>
      <c r="B395" s="18">
        <f>COUNT($B$1:B394)+1</f>
        <v>388</v>
      </c>
      <c r="C395" s="37" t="s">
        <v>276</v>
      </c>
      <c r="D395" s="38" t="s">
        <v>295</v>
      </c>
      <c r="E395" s="18" t="s">
        <v>296</v>
      </c>
      <c r="F395" s="18" t="s">
        <v>697</v>
      </c>
      <c r="G395" s="38" t="s">
        <v>69</v>
      </c>
      <c r="H395" s="38">
        <v>74</v>
      </c>
      <c r="I395" s="37"/>
      <c r="J395" s="18" t="s">
        <v>304</v>
      </c>
      <c r="K395" s="37" t="s">
        <v>111</v>
      </c>
      <c r="L395" s="37" t="s">
        <v>112</v>
      </c>
      <c r="M395" s="37" t="s">
        <v>46</v>
      </c>
      <c r="N395" s="37"/>
      <c r="O395" s="37"/>
      <c r="P395" s="37"/>
      <c r="Q395" s="38" t="s">
        <v>701</v>
      </c>
      <c r="R395" s="37" t="s">
        <v>544</v>
      </c>
      <c r="S395" s="18"/>
      <c r="T395" s="28" t="s">
        <v>102</v>
      </c>
      <c r="U395" s="37" t="s">
        <v>700</v>
      </c>
      <c r="V395" s="37" t="s">
        <v>522</v>
      </c>
      <c r="W395" s="25" t="s">
        <v>523</v>
      </c>
      <c r="X395" s="37"/>
      <c r="Y395" s="37" t="s">
        <v>540</v>
      </c>
      <c r="Z395" s="37" t="s">
        <v>541</v>
      </c>
      <c r="AA395" s="37">
        <v>0.9</v>
      </c>
      <c r="AB395" s="37">
        <f>150*0.9</f>
        <v>135</v>
      </c>
      <c r="AC395" s="37">
        <f t="shared" si="3"/>
        <v>61</v>
      </c>
      <c r="AD395" s="37">
        <v>1</v>
      </c>
    </row>
    <row r="396" ht="36" customHeight="1" spans="1:30">
      <c r="A396" s="18">
        <v>61</v>
      </c>
      <c r="B396" s="18">
        <f>COUNT($B$1:B395)+1</f>
        <v>389</v>
      </c>
      <c r="C396" s="37" t="s">
        <v>276</v>
      </c>
      <c r="D396" s="38" t="s">
        <v>295</v>
      </c>
      <c r="E396" s="18" t="s">
        <v>702</v>
      </c>
      <c r="F396" s="18" t="s">
        <v>348</v>
      </c>
      <c r="G396" s="18" t="s">
        <v>69</v>
      </c>
      <c r="H396" s="18">
        <v>109</v>
      </c>
      <c r="I396" s="37"/>
      <c r="J396" s="18" t="s">
        <v>43</v>
      </c>
      <c r="K396" s="37" t="s">
        <v>703</v>
      </c>
      <c r="L396" s="37" t="s">
        <v>142</v>
      </c>
      <c r="M396" s="37" t="s">
        <v>46</v>
      </c>
      <c r="N396" s="37"/>
      <c r="O396" s="37"/>
      <c r="P396" s="37"/>
      <c r="Q396" s="37" t="s">
        <v>552</v>
      </c>
      <c r="R396" s="37" t="s">
        <v>704</v>
      </c>
      <c r="S396" s="18"/>
      <c r="T396" s="28" t="s">
        <v>102</v>
      </c>
      <c r="U396" s="37" t="s">
        <v>49</v>
      </c>
      <c r="V396" s="37" t="s">
        <v>522</v>
      </c>
      <c r="W396" s="25" t="s">
        <v>523</v>
      </c>
      <c r="X396" s="37"/>
      <c r="Y396" s="37" t="s">
        <v>540</v>
      </c>
      <c r="Z396" s="37" t="s">
        <v>541</v>
      </c>
      <c r="AA396" s="81">
        <v>1</v>
      </c>
      <c r="AB396" s="37">
        <v>240</v>
      </c>
      <c r="AC396" s="37">
        <f t="shared" si="3"/>
        <v>131</v>
      </c>
      <c r="AD396" s="37">
        <v>1</v>
      </c>
    </row>
    <row r="397" ht="36" customHeight="1" spans="1:30">
      <c r="A397" s="18">
        <v>63</v>
      </c>
      <c r="B397" s="18">
        <f>COUNT($B$1:B396)+1</f>
        <v>390</v>
      </c>
      <c r="C397" s="37" t="s">
        <v>276</v>
      </c>
      <c r="D397" s="38" t="s">
        <v>295</v>
      </c>
      <c r="E397" s="18" t="s">
        <v>705</v>
      </c>
      <c r="F397" s="18" t="s">
        <v>706</v>
      </c>
      <c r="G397" s="38" t="s">
        <v>41</v>
      </c>
      <c r="H397" s="38">
        <v>240</v>
      </c>
      <c r="I397" s="37"/>
      <c r="J397" s="18" t="s">
        <v>43</v>
      </c>
      <c r="K397" s="37" t="s">
        <v>548</v>
      </c>
      <c r="L397" s="37"/>
      <c r="M397" s="37" t="s">
        <v>46</v>
      </c>
      <c r="N397" s="37"/>
      <c r="O397" s="37"/>
      <c r="P397" s="37"/>
      <c r="Q397" s="37" t="s">
        <v>521</v>
      </c>
      <c r="R397" s="37" t="s">
        <v>549</v>
      </c>
      <c r="S397" s="18"/>
      <c r="T397" s="28" t="s">
        <v>102</v>
      </c>
      <c r="U397" s="37" t="s">
        <v>49</v>
      </c>
      <c r="V397" s="37" t="s">
        <v>522</v>
      </c>
      <c r="W397" s="25" t="s">
        <v>523</v>
      </c>
      <c r="X397" s="37"/>
      <c r="Y397" s="37" t="s">
        <v>540</v>
      </c>
      <c r="Z397" s="37" t="s">
        <v>541</v>
      </c>
      <c r="AA397" s="38">
        <v>0.9</v>
      </c>
      <c r="AB397" s="37">
        <v>450</v>
      </c>
      <c r="AC397" s="37">
        <f t="shared" si="3"/>
        <v>210</v>
      </c>
      <c r="AD397" s="37">
        <v>1</v>
      </c>
    </row>
    <row r="398" ht="36" customHeight="1" spans="1:30">
      <c r="A398" s="38">
        <f>COUNT($A$1:A397)+1</f>
        <v>293</v>
      </c>
      <c r="B398" s="38">
        <f>COUNT($B$1:B397)+1</f>
        <v>391</v>
      </c>
      <c r="C398" s="38" t="s">
        <v>276</v>
      </c>
      <c r="D398" s="38" t="s">
        <v>295</v>
      </c>
      <c r="E398" s="38" t="s">
        <v>349</v>
      </c>
      <c r="F398" s="38" t="s">
        <v>707</v>
      </c>
      <c r="G398" s="38" t="s">
        <v>69</v>
      </c>
      <c r="H398" s="38">
        <v>108</v>
      </c>
      <c r="I398" s="38"/>
      <c r="J398" s="38" t="s">
        <v>43</v>
      </c>
      <c r="K398" s="38" t="s">
        <v>111</v>
      </c>
      <c r="L398" s="38"/>
      <c r="M398" s="37" t="s">
        <v>46</v>
      </c>
      <c r="N398" s="38"/>
      <c r="O398" s="38"/>
      <c r="P398" s="38"/>
      <c r="Q398" s="38" t="s">
        <v>552</v>
      </c>
      <c r="R398" s="38" t="s">
        <v>549</v>
      </c>
      <c r="S398" s="38"/>
      <c r="T398" s="28" t="s">
        <v>212</v>
      </c>
      <c r="U398" s="38" t="s">
        <v>49</v>
      </c>
      <c r="V398" s="38" t="s">
        <v>522</v>
      </c>
      <c r="W398" s="25" t="s">
        <v>523</v>
      </c>
      <c r="X398" s="38"/>
      <c r="Y398" s="37" t="s">
        <v>540</v>
      </c>
      <c r="Z398" s="37" t="s">
        <v>541</v>
      </c>
      <c r="AA398" s="37">
        <v>0.9</v>
      </c>
      <c r="AB398" s="37">
        <v>216</v>
      </c>
      <c r="AC398" s="37">
        <f t="shared" si="3"/>
        <v>108</v>
      </c>
      <c r="AD398" s="38">
        <v>1</v>
      </c>
    </row>
    <row r="399" ht="36" customHeight="1" spans="1:30">
      <c r="A399" s="38">
        <f>COUNT($A$1:A398)+1</f>
        <v>294</v>
      </c>
      <c r="B399" s="38">
        <f>COUNT($B$1:B398)+1</f>
        <v>392</v>
      </c>
      <c r="C399" s="38" t="s">
        <v>276</v>
      </c>
      <c r="D399" s="38" t="s">
        <v>295</v>
      </c>
      <c r="E399" s="38" t="s">
        <v>296</v>
      </c>
      <c r="F399" s="38" t="s">
        <v>708</v>
      </c>
      <c r="G399" s="38" t="s">
        <v>144</v>
      </c>
      <c r="H399" s="38">
        <v>82</v>
      </c>
      <c r="I399" s="38"/>
      <c r="J399" s="38" t="s">
        <v>43</v>
      </c>
      <c r="K399" s="38" t="s">
        <v>100</v>
      </c>
      <c r="L399" s="38" t="s">
        <v>112</v>
      </c>
      <c r="M399" s="37" t="s">
        <v>46</v>
      </c>
      <c r="N399" s="38"/>
      <c r="O399" s="38"/>
      <c r="P399" s="38"/>
      <c r="Q399" s="38" t="s">
        <v>144</v>
      </c>
      <c r="R399" s="85" t="s">
        <v>584</v>
      </c>
      <c r="S399" s="85"/>
      <c r="T399" s="28" t="s">
        <v>212</v>
      </c>
      <c r="U399" s="38" t="s">
        <v>49</v>
      </c>
      <c r="V399" s="38" t="s">
        <v>522</v>
      </c>
      <c r="W399" s="25" t="s">
        <v>523</v>
      </c>
      <c r="X399" s="38"/>
      <c r="Y399" s="37" t="s">
        <v>540</v>
      </c>
      <c r="Z399" s="37" t="s">
        <v>541</v>
      </c>
      <c r="AA399" s="38">
        <v>0.9</v>
      </c>
      <c r="AB399" s="38">
        <v>163.8</v>
      </c>
      <c r="AC399" s="37">
        <f t="shared" si="3"/>
        <v>81.8</v>
      </c>
      <c r="AD399" s="38">
        <v>1</v>
      </c>
    </row>
    <row r="400" ht="36" customHeight="1" spans="1:30">
      <c r="A400" s="38">
        <v>84</v>
      </c>
      <c r="B400" s="38">
        <f>COUNT($B$1:B399)+1</f>
        <v>393</v>
      </c>
      <c r="C400" s="38" t="s">
        <v>276</v>
      </c>
      <c r="D400" s="38" t="s">
        <v>295</v>
      </c>
      <c r="E400" s="38" t="s">
        <v>296</v>
      </c>
      <c r="F400" s="38" t="s">
        <v>709</v>
      </c>
      <c r="G400" s="38" t="s">
        <v>69</v>
      </c>
      <c r="H400" s="39">
        <v>0</v>
      </c>
      <c r="I400" s="55"/>
      <c r="J400" s="38" t="s">
        <v>43</v>
      </c>
      <c r="K400" s="55" t="s">
        <v>432</v>
      </c>
      <c r="L400" s="39" t="s">
        <v>112</v>
      </c>
      <c r="M400" s="37" t="s">
        <v>46</v>
      </c>
      <c r="N400" s="56"/>
      <c r="O400" s="56"/>
      <c r="P400" s="56"/>
      <c r="Q400" s="56" t="s">
        <v>552</v>
      </c>
      <c r="R400" s="80">
        <v>44166</v>
      </c>
      <c r="S400" s="56"/>
      <c r="T400" s="56" t="s">
        <v>113</v>
      </c>
      <c r="U400" s="61" t="s">
        <v>49</v>
      </c>
      <c r="V400" s="55" t="s">
        <v>522</v>
      </c>
      <c r="W400" s="25" t="s">
        <v>523</v>
      </c>
      <c r="X400" s="56"/>
      <c r="Y400" s="37" t="s">
        <v>540</v>
      </c>
      <c r="Z400" s="37" t="s">
        <v>541</v>
      </c>
      <c r="AA400" s="38">
        <v>0.9</v>
      </c>
      <c r="AB400" s="37">
        <v>216</v>
      </c>
      <c r="AC400" s="37">
        <f t="shared" si="3"/>
        <v>216</v>
      </c>
      <c r="AD400" s="55">
        <v>1</v>
      </c>
    </row>
    <row r="401" ht="36" customHeight="1" spans="1:30">
      <c r="A401" s="38"/>
      <c r="B401" s="38">
        <f>COUNT($B$1:B400)+1</f>
        <v>394</v>
      </c>
      <c r="C401" s="38" t="s">
        <v>276</v>
      </c>
      <c r="D401" s="38" t="s">
        <v>295</v>
      </c>
      <c r="E401" s="38" t="s">
        <v>296</v>
      </c>
      <c r="F401" s="38" t="s">
        <v>709</v>
      </c>
      <c r="G401" s="38" t="s">
        <v>41</v>
      </c>
      <c r="H401" s="39">
        <v>0</v>
      </c>
      <c r="I401" s="55"/>
      <c r="J401" s="38" t="s">
        <v>43</v>
      </c>
      <c r="K401" s="55" t="s">
        <v>432</v>
      </c>
      <c r="L401" s="37" t="s">
        <v>112</v>
      </c>
      <c r="M401" s="37" t="s">
        <v>46</v>
      </c>
      <c r="N401" s="56"/>
      <c r="O401" s="56"/>
      <c r="P401" s="56"/>
      <c r="Q401" s="56" t="s">
        <v>521</v>
      </c>
      <c r="R401" s="80">
        <v>44166</v>
      </c>
      <c r="S401" s="56"/>
      <c r="T401" s="56" t="s">
        <v>113</v>
      </c>
      <c r="U401" s="61" t="s">
        <v>49</v>
      </c>
      <c r="V401" s="55" t="s">
        <v>522</v>
      </c>
      <c r="W401" s="25" t="s">
        <v>523</v>
      </c>
      <c r="X401" s="56"/>
      <c r="Y401" s="37" t="s">
        <v>540</v>
      </c>
      <c r="Z401" s="37" t="s">
        <v>541</v>
      </c>
      <c r="AA401" s="38">
        <v>0.9</v>
      </c>
      <c r="AB401" s="37">
        <v>450</v>
      </c>
      <c r="AC401" s="37">
        <f t="shared" si="3"/>
        <v>450</v>
      </c>
      <c r="AD401" s="55">
        <v>1</v>
      </c>
    </row>
    <row r="402" ht="36" customHeight="1" spans="1:30">
      <c r="A402" s="38">
        <v>109</v>
      </c>
      <c r="B402" s="38">
        <f>COUNT($B$1:B401)+1</f>
        <v>395</v>
      </c>
      <c r="C402" s="38" t="s">
        <v>276</v>
      </c>
      <c r="D402" s="38" t="s">
        <v>295</v>
      </c>
      <c r="E402" s="38" t="s">
        <v>358</v>
      </c>
      <c r="F402" s="38" t="s">
        <v>710</v>
      </c>
      <c r="G402" s="38" t="s">
        <v>41</v>
      </c>
      <c r="H402" s="39">
        <v>0</v>
      </c>
      <c r="I402" s="55"/>
      <c r="J402" s="38" t="s">
        <v>43</v>
      </c>
      <c r="K402" s="55" t="s">
        <v>111</v>
      </c>
      <c r="L402" s="55"/>
      <c r="M402" s="37" t="s">
        <v>46</v>
      </c>
      <c r="N402" s="56"/>
      <c r="O402" s="56"/>
      <c r="P402" s="56"/>
      <c r="Q402" s="56" t="s">
        <v>521</v>
      </c>
      <c r="R402" s="56" t="s">
        <v>699</v>
      </c>
      <c r="S402" s="56"/>
      <c r="T402" s="56" t="s">
        <v>113</v>
      </c>
      <c r="U402" s="61" t="s">
        <v>49</v>
      </c>
      <c r="V402" s="55" t="s">
        <v>522</v>
      </c>
      <c r="W402" s="25" t="s">
        <v>523</v>
      </c>
      <c r="X402" s="56"/>
      <c r="Y402" s="37" t="s">
        <v>540</v>
      </c>
      <c r="Z402" s="37" t="s">
        <v>541</v>
      </c>
      <c r="AA402" s="38">
        <v>0.9</v>
      </c>
      <c r="AB402" s="37">
        <v>450</v>
      </c>
      <c r="AC402" s="37">
        <f t="shared" si="3"/>
        <v>450</v>
      </c>
      <c r="AD402" s="55">
        <v>1</v>
      </c>
    </row>
    <row r="403" ht="36" customHeight="1" spans="1:30">
      <c r="A403" s="38">
        <v>112</v>
      </c>
      <c r="B403" s="38">
        <f>COUNT($B$1:B402)+1</f>
        <v>396</v>
      </c>
      <c r="C403" s="38" t="s">
        <v>276</v>
      </c>
      <c r="D403" s="38" t="s">
        <v>295</v>
      </c>
      <c r="E403" s="38" t="s">
        <v>358</v>
      </c>
      <c r="F403" s="38" t="s">
        <v>711</v>
      </c>
      <c r="G403" s="38" t="s">
        <v>69</v>
      </c>
      <c r="H403" s="39">
        <v>0</v>
      </c>
      <c r="I403" s="55"/>
      <c r="J403" s="38" t="s">
        <v>43</v>
      </c>
      <c r="K403" s="55" t="s">
        <v>432</v>
      </c>
      <c r="L403" s="39" t="s">
        <v>112</v>
      </c>
      <c r="M403" s="37" t="s">
        <v>46</v>
      </c>
      <c r="N403" s="56"/>
      <c r="O403" s="56"/>
      <c r="P403" s="56"/>
      <c r="Q403" s="56" t="s">
        <v>595</v>
      </c>
      <c r="R403" s="56" t="s">
        <v>558</v>
      </c>
      <c r="S403" s="56"/>
      <c r="T403" s="56" t="s">
        <v>113</v>
      </c>
      <c r="U403" s="61" t="s">
        <v>712</v>
      </c>
      <c r="V403" s="55" t="s">
        <v>522</v>
      </c>
      <c r="W403" s="25" t="s">
        <v>523</v>
      </c>
      <c r="X403" s="56"/>
      <c r="Y403" s="37" t="s">
        <v>540</v>
      </c>
      <c r="Z403" s="37" t="s">
        <v>541</v>
      </c>
      <c r="AA403" s="38">
        <v>0.9</v>
      </c>
      <c r="AB403" s="61">
        <v>234</v>
      </c>
      <c r="AC403" s="37">
        <f t="shared" si="3"/>
        <v>234</v>
      </c>
      <c r="AD403" s="55"/>
    </row>
    <row r="404" ht="36" customHeight="1" spans="1:30">
      <c r="A404" s="38"/>
      <c r="B404" s="38">
        <f>COUNT($B$1:B403)+1</f>
        <v>397</v>
      </c>
      <c r="C404" s="38" t="s">
        <v>276</v>
      </c>
      <c r="D404" s="38" t="s">
        <v>295</v>
      </c>
      <c r="E404" s="38" t="s">
        <v>358</v>
      </c>
      <c r="F404" s="38" t="s">
        <v>711</v>
      </c>
      <c r="G404" s="38" t="s">
        <v>41</v>
      </c>
      <c r="H404" s="39">
        <v>0</v>
      </c>
      <c r="I404" s="55"/>
      <c r="J404" s="38" t="s">
        <v>43</v>
      </c>
      <c r="K404" s="55" t="s">
        <v>111</v>
      </c>
      <c r="L404" s="37" t="s">
        <v>112</v>
      </c>
      <c r="M404" s="37" t="s">
        <v>46</v>
      </c>
      <c r="N404" s="56"/>
      <c r="O404" s="56"/>
      <c r="P404" s="56"/>
      <c r="Q404" s="56" t="s">
        <v>521</v>
      </c>
      <c r="R404" s="56" t="s">
        <v>699</v>
      </c>
      <c r="S404" s="56"/>
      <c r="T404" s="56" t="s">
        <v>113</v>
      </c>
      <c r="U404" s="61" t="s">
        <v>712</v>
      </c>
      <c r="V404" s="55" t="s">
        <v>522</v>
      </c>
      <c r="W404" s="25" t="s">
        <v>523</v>
      </c>
      <c r="X404" s="56"/>
      <c r="Y404" s="37" t="s">
        <v>540</v>
      </c>
      <c r="Z404" s="37" t="s">
        <v>541</v>
      </c>
      <c r="AA404" s="38">
        <v>0.9</v>
      </c>
      <c r="AB404" s="61">
        <v>450</v>
      </c>
      <c r="AC404" s="37">
        <f t="shared" si="3"/>
        <v>450</v>
      </c>
      <c r="AD404" s="55"/>
    </row>
    <row r="405" ht="36" customHeight="1" spans="1:30">
      <c r="A405" s="38">
        <v>114</v>
      </c>
      <c r="B405" s="38">
        <f>COUNT($B$1:B404)+1</f>
        <v>398</v>
      </c>
      <c r="C405" s="38" t="s">
        <v>276</v>
      </c>
      <c r="D405" s="38" t="s">
        <v>295</v>
      </c>
      <c r="E405" s="38" t="s">
        <v>338</v>
      </c>
      <c r="F405" s="38" t="s">
        <v>713</v>
      </c>
      <c r="G405" s="38" t="s">
        <v>69</v>
      </c>
      <c r="H405" s="39">
        <v>0</v>
      </c>
      <c r="I405" s="55"/>
      <c r="J405" s="38" t="s">
        <v>43</v>
      </c>
      <c r="K405" s="55" t="s">
        <v>111</v>
      </c>
      <c r="L405" s="39" t="s">
        <v>112</v>
      </c>
      <c r="M405" s="56" t="s">
        <v>46</v>
      </c>
      <c r="N405" s="56"/>
      <c r="O405" s="56"/>
      <c r="P405" s="56"/>
      <c r="Q405" s="56" t="s">
        <v>560</v>
      </c>
      <c r="R405" s="56" t="s">
        <v>544</v>
      </c>
      <c r="S405" s="56"/>
      <c r="T405" s="56" t="s">
        <v>113</v>
      </c>
      <c r="U405" s="61" t="s">
        <v>714</v>
      </c>
      <c r="V405" s="55" t="s">
        <v>522</v>
      </c>
      <c r="W405" s="25" t="s">
        <v>523</v>
      </c>
      <c r="X405" s="56"/>
      <c r="Y405" s="37" t="s">
        <v>540</v>
      </c>
      <c r="Z405" s="37" t="s">
        <v>541</v>
      </c>
      <c r="AA405" s="38">
        <v>0.9</v>
      </c>
      <c r="AB405" s="61">
        <v>234</v>
      </c>
      <c r="AC405" s="37">
        <f t="shared" si="3"/>
        <v>234</v>
      </c>
      <c r="AD405" s="55">
        <v>1</v>
      </c>
    </row>
    <row r="406" ht="36" customHeight="1" spans="1:30">
      <c r="A406" s="38"/>
      <c r="B406" s="38">
        <f>COUNT($B$1:B405)+1</f>
        <v>399</v>
      </c>
      <c r="C406" s="38" t="s">
        <v>276</v>
      </c>
      <c r="D406" s="38" t="s">
        <v>295</v>
      </c>
      <c r="E406" s="38" t="s">
        <v>338</v>
      </c>
      <c r="F406" s="38" t="s">
        <v>713</v>
      </c>
      <c r="G406" s="38" t="s">
        <v>41</v>
      </c>
      <c r="H406" s="39">
        <v>0</v>
      </c>
      <c r="I406" s="55"/>
      <c r="J406" s="38" t="s">
        <v>43</v>
      </c>
      <c r="K406" s="55" t="s">
        <v>111</v>
      </c>
      <c r="L406" s="37" t="s">
        <v>112</v>
      </c>
      <c r="M406" s="56" t="s">
        <v>46</v>
      </c>
      <c r="N406" s="56"/>
      <c r="O406" s="56"/>
      <c r="P406" s="56"/>
      <c r="Q406" s="56" t="s">
        <v>521</v>
      </c>
      <c r="R406" s="56" t="s">
        <v>544</v>
      </c>
      <c r="S406" s="56"/>
      <c r="T406" s="56" t="s">
        <v>113</v>
      </c>
      <c r="U406" s="61" t="s">
        <v>714</v>
      </c>
      <c r="V406" s="55" t="s">
        <v>522</v>
      </c>
      <c r="W406" s="25" t="s">
        <v>523</v>
      </c>
      <c r="X406" s="56"/>
      <c r="Y406" s="37" t="s">
        <v>540</v>
      </c>
      <c r="Z406" s="37" t="s">
        <v>541</v>
      </c>
      <c r="AA406" s="38">
        <v>0.9</v>
      </c>
      <c r="AB406" s="61">
        <v>450</v>
      </c>
      <c r="AC406" s="37">
        <f t="shared" si="3"/>
        <v>450</v>
      </c>
      <c r="AD406" s="55">
        <v>1</v>
      </c>
    </row>
    <row r="407" ht="36" customHeight="1" spans="1:30">
      <c r="A407" s="84">
        <v>2</v>
      </c>
      <c r="B407" s="38">
        <f>COUNT($B$1:B406)+1</f>
        <v>400</v>
      </c>
      <c r="C407" s="84" t="s">
        <v>276</v>
      </c>
      <c r="D407" s="84" t="s">
        <v>295</v>
      </c>
      <c r="E407" s="84" t="s">
        <v>715</v>
      </c>
      <c r="F407" s="84" t="s">
        <v>716</v>
      </c>
      <c r="G407" s="84" t="s">
        <v>69</v>
      </c>
      <c r="H407" s="39">
        <v>0</v>
      </c>
      <c r="I407" s="55"/>
      <c r="J407" s="55" t="s">
        <v>717</v>
      </c>
      <c r="K407" s="55" t="s">
        <v>432</v>
      </c>
      <c r="L407" s="39" t="s">
        <v>112</v>
      </c>
      <c r="M407" s="56" t="s">
        <v>46</v>
      </c>
      <c r="N407" s="56"/>
      <c r="O407" s="56"/>
      <c r="P407" s="56"/>
      <c r="Q407" s="56" t="s">
        <v>560</v>
      </c>
      <c r="R407" s="56" t="s">
        <v>558</v>
      </c>
      <c r="S407" s="56"/>
      <c r="T407" s="56" t="s">
        <v>113</v>
      </c>
      <c r="U407" s="61" t="s">
        <v>49</v>
      </c>
      <c r="V407" s="55" t="s">
        <v>522</v>
      </c>
      <c r="W407" s="25" t="s">
        <v>523</v>
      </c>
      <c r="X407" s="56"/>
      <c r="Y407" s="37" t="s">
        <v>540</v>
      </c>
      <c r="Z407" s="37" t="s">
        <v>541</v>
      </c>
      <c r="AA407" s="38">
        <v>0.9</v>
      </c>
      <c r="AB407" s="61">
        <v>234</v>
      </c>
      <c r="AC407" s="37">
        <f t="shared" si="3"/>
        <v>234</v>
      </c>
      <c r="AD407" s="55">
        <v>1</v>
      </c>
    </row>
    <row r="408" ht="36" customHeight="1" spans="1:30">
      <c r="A408" s="12">
        <v>75</v>
      </c>
      <c r="B408" s="38">
        <f>COUNT($B$1:B407)+1</f>
        <v>401</v>
      </c>
      <c r="C408" s="12" t="s">
        <v>276</v>
      </c>
      <c r="D408" s="12" t="s">
        <v>360</v>
      </c>
      <c r="E408" s="12" t="s">
        <v>718</v>
      </c>
      <c r="F408" s="33" t="s">
        <v>719</v>
      </c>
      <c r="G408" s="25" t="s">
        <v>41</v>
      </c>
      <c r="H408" s="26">
        <v>202</v>
      </c>
      <c r="I408" s="25"/>
      <c r="J408" s="33" t="s">
        <v>163</v>
      </c>
      <c r="K408" s="25" t="s">
        <v>720</v>
      </c>
      <c r="L408" s="25" t="s">
        <v>101</v>
      </c>
      <c r="M408" s="25" t="s">
        <v>534</v>
      </c>
      <c r="N408" s="25"/>
      <c r="O408" s="25"/>
      <c r="P408" s="25"/>
      <c r="Q408" s="25" t="s">
        <v>721</v>
      </c>
      <c r="R408" s="25" t="s">
        <v>580</v>
      </c>
      <c r="S408" s="33" t="s">
        <v>84</v>
      </c>
      <c r="T408" s="26">
        <v>2017</v>
      </c>
      <c r="U408" s="25" t="s">
        <v>49</v>
      </c>
      <c r="V408" s="25" t="s">
        <v>522</v>
      </c>
      <c r="W408" s="25" t="s">
        <v>523</v>
      </c>
      <c r="X408" s="37" t="s">
        <v>554</v>
      </c>
      <c r="Y408" s="37" t="s">
        <v>540</v>
      </c>
      <c r="Z408" s="37" t="s">
        <v>722</v>
      </c>
      <c r="AA408" s="37">
        <v>0.9</v>
      </c>
      <c r="AB408" s="37">
        <f>310*0.9</f>
        <v>279</v>
      </c>
      <c r="AC408" s="37">
        <f t="shared" si="3"/>
        <v>77</v>
      </c>
      <c r="AD408" s="25"/>
    </row>
    <row r="409" ht="48" customHeight="1" spans="1:30">
      <c r="A409" s="84">
        <v>6</v>
      </c>
      <c r="B409" s="38">
        <f>COUNT($B$1:B408)+1</f>
        <v>402</v>
      </c>
      <c r="C409" s="84" t="s">
        <v>276</v>
      </c>
      <c r="D409" s="84" t="s">
        <v>360</v>
      </c>
      <c r="E409" s="12" t="s">
        <v>718</v>
      </c>
      <c r="F409" s="84" t="s">
        <v>723</v>
      </c>
      <c r="G409" s="84" t="s">
        <v>563</v>
      </c>
      <c r="H409" s="39">
        <v>0</v>
      </c>
      <c r="I409" s="55"/>
      <c r="J409" s="55" t="s">
        <v>724</v>
      </c>
      <c r="K409" s="55" t="s">
        <v>111</v>
      </c>
      <c r="L409" s="37" t="s">
        <v>112</v>
      </c>
      <c r="M409" s="38" t="s">
        <v>534</v>
      </c>
      <c r="N409" s="56"/>
      <c r="O409" s="56"/>
      <c r="P409" s="56"/>
      <c r="Q409" s="37" t="s">
        <v>725</v>
      </c>
      <c r="R409" s="38" t="s">
        <v>544</v>
      </c>
      <c r="S409" s="56"/>
      <c r="T409" s="56" t="s">
        <v>113</v>
      </c>
      <c r="U409" s="61" t="s">
        <v>49</v>
      </c>
      <c r="V409" s="55" t="s">
        <v>522</v>
      </c>
      <c r="W409" s="25" t="s">
        <v>523</v>
      </c>
      <c r="X409" s="56" t="s">
        <v>726</v>
      </c>
      <c r="Y409" s="37" t="s">
        <v>540</v>
      </c>
      <c r="Z409" s="37" t="s">
        <v>727</v>
      </c>
      <c r="AA409" s="37">
        <v>0.9</v>
      </c>
      <c r="AB409" s="37">
        <f>190*0.9</f>
        <v>171</v>
      </c>
      <c r="AC409" s="37">
        <f t="shared" si="3"/>
        <v>171</v>
      </c>
      <c r="AD409" s="55"/>
    </row>
    <row r="410" ht="45" customHeight="1" spans="1:30">
      <c r="A410" s="12"/>
      <c r="B410" s="38">
        <f>COUNT($B$1:B409)+1</f>
        <v>403</v>
      </c>
      <c r="C410" s="12" t="s">
        <v>276</v>
      </c>
      <c r="D410" s="12" t="s">
        <v>360</v>
      </c>
      <c r="E410" s="12" t="s">
        <v>189</v>
      </c>
      <c r="F410" s="24" t="s">
        <v>372</v>
      </c>
      <c r="G410" s="25" t="s">
        <v>41</v>
      </c>
      <c r="H410" s="26">
        <v>351</v>
      </c>
      <c r="I410" s="25"/>
      <c r="J410" s="24" t="s">
        <v>43</v>
      </c>
      <c r="K410" s="20" t="s">
        <v>728</v>
      </c>
      <c r="L410" s="25" t="s">
        <v>45</v>
      </c>
      <c r="M410" s="25" t="s">
        <v>644</v>
      </c>
      <c r="N410" s="25"/>
      <c r="O410" s="25"/>
      <c r="P410" s="25"/>
      <c r="Q410" s="25" t="s">
        <v>721</v>
      </c>
      <c r="R410" s="25" t="s">
        <v>729</v>
      </c>
      <c r="S410" s="24"/>
      <c r="T410" s="26">
        <v>2017</v>
      </c>
      <c r="U410" s="37" t="s">
        <v>730</v>
      </c>
      <c r="V410" s="25" t="s">
        <v>522</v>
      </c>
      <c r="W410" s="25" t="s">
        <v>523</v>
      </c>
      <c r="X410" s="37" t="s">
        <v>731</v>
      </c>
      <c r="Y410" s="37" t="s">
        <v>540</v>
      </c>
      <c r="Z410" s="37" t="s">
        <v>541</v>
      </c>
      <c r="AA410" s="37">
        <v>0.9</v>
      </c>
      <c r="AB410" s="37">
        <f>310*0.9</f>
        <v>279</v>
      </c>
      <c r="AC410" s="37">
        <f t="shared" si="3"/>
        <v>-72</v>
      </c>
      <c r="AD410" s="25" t="s">
        <v>42</v>
      </c>
    </row>
    <row r="411" ht="36" customHeight="1" spans="1:30">
      <c r="A411" s="37">
        <v>75</v>
      </c>
      <c r="B411" s="38">
        <f>COUNT($B$1:B410)+1</f>
        <v>404</v>
      </c>
      <c r="C411" s="37" t="s">
        <v>276</v>
      </c>
      <c r="D411" s="38" t="s">
        <v>360</v>
      </c>
      <c r="E411" s="38" t="s">
        <v>189</v>
      </c>
      <c r="F411" s="18" t="s">
        <v>372</v>
      </c>
      <c r="G411" s="38" t="s">
        <v>563</v>
      </c>
      <c r="H411" s="38">
        <v>85</v>
      </c>
      <c r="I411" s="37"/>
      <c r="J411" s="18" t="s">
        <v>43</v>
      </c>
      <c r="K411" s="37" t="s">
        <v>732</v>
      </c>
      <c r="L411" s="37"/>
      <c r="M411" s="25" t="s">
        <v>733</v>
      </c>
      <c r="N411" s="37"/>
      <c r="O411" s="37"/>
      <c r="P411" s="37"/>
      <c r="Q411" s="37" t="s">
        <v>734</v>
      </c>
      <c r="R411" s="37" t="s">
        <v>549</v>
      </c>
      <c r="S411" s="18"/>
      <c r="T411" s="28" t="s">
        <v>102</v>
      </c>
      <c r="U411" s="37" t="s">
        <v>730</v>
      </c>
      <c r="V411" s="37" t="s">
        <v>522</v>
      </c>
      <c r="W411" s="25" t="s">
        <v>523</v>
      </c>
      <c r="X411" s="37"/>
      <c r="Y411" s="37" t="s">
        <v>540</v>
      </c>
      <c r="Z411" s="37" t="s">
        <v>541</v>
      </c>
      <c r="AA411" s="37">
        <v>0.9</v>
      </c>
      <c r="AB411" s="37">
        <f>190*0.9</f>
        <v>171</v>
      </c>
      <c r="AC411" s="37">
        <f t="shared" si="3"/>
        <v>86</v>
      </c>
      <c r="AD411" s="37">
        <v>1</v>
      </c>
    </row>
    <row r="412" ht="36" customHeight="1" spans="1:30">
      <c r="A412" s="29">
        <v>77</v>
      </c>
      <c r="B412" s="38">
        <f>COUNT($B$1:B411)+1</f>
        <v>405</v>
      </c>
      <c r="C412" s="18" t="s">
        <v>276</v>
      </c>
      <c r="D412" s="18" t="s">
        <v>360</v>
      </c>
      <c r="E412" s="18" t="s">
        <v>233</v>
      </c>
      <c r="F412" s="18" t="s">
        <v>378</v>
      </c>
      <c r="G412" s="28" t="s">
        <v>41</v>
      </c>
      <c r="H412" s="30">
        <v>390</v>
      </c>
      <c r="I412" s="28"/>
      <c r="J412" s="18" t="s">
        <v>43</v>
      </c>
      <c r="K412" s="28" t="s">
        <v>432</v>
      </c>
      <c r="L412" s="28" t="s">
        <v>112</v>
      </c>
      <c r="M412" s="56" t="s">
        <v>46</v>
      </c>
      <c r="N412" s="28"/>
      <c r="O412" s="28"/>
      <c r="P412" s="28"/>
      <c r="Q412" s="28" t="s">
        <v>521</v>
      </c>
      <c r="R412" s="28" t="s">
        <v>558</v>
      </c>
      <c r="S412" s="18" t="s">
        <v>84</v>
      </c>
      <c r="T412" s="28" t="s">
        <v>48</v>
      </c>
      <c r="U412" s="28" t="s">
        <v>49</v>
      </c>
      <c r="V412" s="28" t="s">
        <v>522</v>
      </c>
      <c r="W412" s="25" t="s">
        <v>523</v>
      </c>
      <c r="X412" s="28"/>
      <c r="Y412" s="37" t="s">
        <v>540</v>
      </c>
      <c r="Z412" s="37" t="s">
        <v>541</v>
      </c>
      <c r="AA412" s="38">
        <v>0.9</v>
      </c>
      <c r="AB412" s="61">
        <v>450</v>
      </c>
      <c r="AC412" s="37">
        <f t="shared" si="3"/>
        <v>60</v>
      </c>
      <c r="AD412" s="28">
        <v>1</v>
      </c>
    </row>
    <row r="413" ht="36" customHeight="1" spans="1:30">
      <c r="A413" s="29">
        <v>79</v>
      </c>
      <c r="B413" s="29">
        <f>COUNT($B$1:B412)+1</f>
        <v>406</v>
      </c>
      <c r="C413" s="18" t="s">
        <v>276</v>
      </c>
      <c r="D413" s="18" t="s">
        <v>360</v>
      </c>
      <c r="E413" s="18" t="s">
        <v>395</v>
      </c>
      <c r="F413" s="18" t="s">
        <v>735</v>
      </c>
      <c r="G413" s="28" t="s">
        <v>41</v>
      </c>
      <c r="H413" s="29">
        <v>390</v>
      </c>
      <c r="I413" s="28"/>
      <c r="J413" s="18" t="s">
        <v>43</v>
      </c>
      <c r="K413" s="20" t="s">
        <v>65</v>
      </c>
      <c r="L413" s="28" t="s">
        <v>45</v>
      </c>
      <c r="M413" s="56" t="s">
        <v>46</v>
      </c>
      <c r="N413" s="28"/>
      <c r="O413" s="28"/>
      <c r="P413" s="28"/>
      <c r="Q413" s="28" t="s">
        <v>521</v>
      </c>
      <c r="R413" s="28" t="s">
        <v>66</v>
      </c>
      <c r="S413" s="18"/>
      <c r="T413" s="28" t="s">
        <v>48</v>
      </c>
      <c r="U413" s="28" t="s">
        <v>77</v>
      </c>
      <c r="V413" s="28" t="s">
        <v>522</v>
      </c>
      <c r="W413" s="25" t="s">
        <v>523</v>
      </c>
      <c r="X413" s="28" t="s">
        <v>736</v>
      </c>
      <c r="Y413" s="37" t="s">
        <v>529</v>
      </c>
      <c r="Z413" s="37" t="s">
        <v>530</v>
      </c>
      <c r="AA413" s="37" t="s">
        <v>526</v>
      </c>
      <c r="AB413" s="37">
        <f>H413</f>
        <v>390</v>
      </c>
      <c r="AC413" s="37">
        <f t="shared" si="3"/>
        <v>0</v>
      </c>
      <c r="AD413" s="28"/>
    </row>
    <row r="414" ht="36" customHeight="1" spans="1:30">
      <c r="A414" s="29">
        <v>86</v>
      </c>
      <c r="B414" s="29">
        <f>COUNT($B$1:B413)+1</f>
        <v>407</v>
      </c>
      <c r="C414" s="18" t="s">
        <v>276</v>
      </c>
      <c r="D414" s="18" t="s">
        <v>360</v>
      </c>
      <c r="E414" s="38" t="s">
        <v>737</v>
      </c>
      <c r="F414" s="18" t="s">
        <v>738</v>
      </c>
      <c r="G414" s="28" t="s">
        <v>41</v>
      </c>
      <c r="H414" s="30">
        <v>296</v>
      </c>
      <c r="I414" s="28"/>
      <c r="J414" s="18" t="s">
        <v>43</v>
      </c>
      <c r="K414" s="28" t="s">
        <v>739</v>
      </c>
      <c r="L414" s="28" t="s">
        <v>126</v>
      </c>
      <c r="M414" s="56" t="s">
        <v>46</v>
      </c>
      <c r="N414" s="28"/>
      <c r="O414" s="28"/>
      <c r="P414" s="28"/>
      <c r="Q414" s="28" t="s">
        <v>521</v>
      </c>
      <c r="R414" s="28" t="s">
        <v>244</v>
      </c>
      <c r="S414" s="18"/>
      <c r="T414" s="28" t="s">
        <v>48</v>
      </c>
      <c r="U414" s="28" t="s">
        <v>49</v>
      </c>
      <c r="V414" s="28" t="s">
        <v>522</v>
      </c>
      <c r="W414" s="25" t="s">
        <v>523</v>
      </c>
      <c r="X414" s="28"/>
      <c r="Y414" s="37" t="s">
        <v>540</v>
      </c>
      <c r="Z414" s="37" t="s">
        <v>541</v>
      </c>
      <c r="AA414" s="81">
        <v>1</v>
      </c>
      <c r="AB414" s="37">
        <v>500</v>
      </c>
      <c r="AC414" s="37">
        <f t="shared" si="3"/>
        <v>204</v>
      </c>
      <c r="AD414" s="28">
        <v>1</v>
      </c>
    </row>
    <row r="415" ht="36" customHeight="1" spans="1:30">
      <c r="A415" s="37">
        <v>68</v>
      </c>
      <c r="B415" s="37">
        <f>COUNT($B$1:B414)+1</f>
        <v>408</v>
      </c>
      <c r="C415" s="37" t="s">
        <v>276</v>
      </c>
      <c r="D415" s="38" t="s">
        <v>360</v>
      </c>
      <c r="E415" s="38" t="s">
        <v>672</v>
      </c>
      <c r="F415" s="18" t="s">
        <v>740</v>
      </c>
      <c r="G415" s="38" t="s">
        <v>41</v>
      </c>
      <c r="H415" s="38">
        <v>240</v>
      </c>
      <c r="I415" s="37"/>
      <c r="J415" s="18" t="s">
        <v>43</v>
      </c>
      <c r="K415" s="37" t="s">
        <v>147</v>
      </c>
      <c r="L415" s="37" t="s">
        <v>112</v>
      </c>
      <c r="M415" s="37" t="s">
        <v>741</v>
      </c>
      <c r="N415" s="37"/>
      <c r="O415" s="37"/>
      <c r="P415" s="37"/>
      <c r="Q415" s="37" t="s">
        <v>521</v>
      </c>
      <c r="R415" s="60">
        <v>44136</v>
      </c>
      <c r="S415" s="18"/>
      <c r="T415" s="28" t="s">
        <v>102</v>
      </c>
      <c r="U415" s="37" t="s">
        <v>49</v>
      </c>
      <c r="V415" s="37" t="s">
        <v>522</v>
      </c>
      <c r="W415" s="25" t="s">
        <v>523</v>
      </c>
      <c r="X415" s="38" t="s">
        <v>554</v>
      </c>
      <c r="Y415" s="38" t="s">
        <v>540</v>
      </c>
      <c r="Z415" s="38" t="s">
        <v>555</v>
      </c>
      <c r="AA415" s="38">
        <v>0.9</v>
      </c>
      <c r="AB415" s="38">
        <v>450</v>
      </c>
      <c r="AC415" s="37">
        <f t="shared" si="3"/>
        <v>210</v>
      </c>
      <c r="AD415" s="37"/>
    </row>
    <row r="416" ht="36" customHeight="1" spans="1:30">
      <c r="A416" s="37">
        <v>70</v>
      </c>
      <c r="B416" s="37">
        <f>COUNT($B$1:B415)+1</f>
        <v>409</v>
      </c>
      <c r="C416" s="37" t="s">
        <v>276</v>
      </c>
      <c r="D416" s="38" t="s">
        <v>360</v>
      </c>
      <c r="E416" s="38" t="s">
        <v>742</v>
      </c>
      <c r="F416" s="18" t="s">
        <v>743</v>
      </c>
      <c r="G416" s="38" t="s">
        <v>41</v>
      </c>
      <c r="H416" s="38">
        <v>240</v>
      </c>
      <c r="I416" s="37"/>
      <c r="J416" s="18" t="s">
        <v>43</v>
      </c>
      <c r="K416" s="37" t="s">
        <v>432</v>
      </c>
      <c r="L416" s="37" t="s">
        <v>112</v>
      </c>
      <c r="M416" s="37" t="s">
        <v>534</v>
      </c>
      <c r="N416" s="37"/>
      <c r="O416" s="37"/>
      <c r="P416" s="37"/>
      <c r="Q416" s="37" t="s">
        <v>521</v>
      </c>
      <c r="R416" s="60">
        <v>44166</v>
      </c>
      <c r="S416" s="18"/>
      <c r="T416" s="28" t="s">
        <v>102</v>
      </c>
      <c r="U416" s="37" t="s">
        <v>49</v>
      </c>
      <c r="V416" s="37" t="s">
        <v>522</v>
      </c>
      <c r="W416" s="25" t="s">
        <v>523</v>
      </c>
      <c r="X416" s="38" t="s">
        <v>554</v>
      </c>
      <c r="Y416" s="38" t="s">
        <v>540</v>
      </c>
      <c r="Z416" s="38" t="s">
        <v>555</v>
      </c>
      <c r="AA416" s="38">
        <v>0.9</v>
      </c>
      <c r="AB416" s="38">
        <v>450</v>
      </c>
      <c r="AC416" s="37">
        <f t="shared" si="3"/>
        <v>210</v>
      </c>
      <c r="AD416" s="37"/>
    </row>
    <row r="417" ht="36" customHeight="1" spans="1:30">
      <c r="A417" s="37">
        <v>71</v>
      </c>
      <c r="B417" s="37">
        <f>COUNT($B$1:B416)+1</f>
        <v>410</v>
      </c>
      <c r="C417" s="37" t="s">
        <v>276</v>
      </c>
      <c r="D417" s="38" t="s">
        <v>360</v>
      </c>
      <c r="E417" s="38" t="s">
        <v>189</v>
      </c>
      <c r="F417" s="18" t="s">
        <v>744</v>
      </c>
      <c r="G417" s="38" t="s">
        <v>41</v>
      </c>
      <c r="H417" s="38">
        <v>240</v>
      </c>
      <c r="I417" s="37"/>
      <c r="J417" s="18" t="s">
        <v>43</v>
      </c>
      <c r="K417" s="37" t="s">
        <v>105</v>
      </c>
      <c r="L417" s="37" t="s">
        <v>101</v>
      </c>
      <c r="M417" s="37" t="s">
        <v>741</v>
      </c>
      <c r="N417" s="37"/>
      <c r="O417" s="37"/>
      <c r="P417" s="37"/>
      <c r="Q417" s="37" t="s">
        <v>521</v>
      </c>
      <c r="R417" s="60" t="s">
        <v>206</v>
      </c>
      <c r="S417" s="18"/>
      <c r="T417" s="28" t="s">
        <v>102</v>
      </c>
      <c r="U417" s="37" t="s">
        <v>49</v>
      </c>
      <c r="V417" s="37" t="s">
        <v>522</v>
      </c>
      <c r="W417" s="25" t="s">
        <v>523</v>
      </c>
      <c r="X417" s="38" t="s">
        <v>554</v>
      </c>
      <c r="Y417" s="38" t="s">
        <v>540</v>
      </c>
      <c r="Z417" s="38" t="s">
        <v>555</v>
      </c>
      <c r="AA417" s="83">
        <v>1</v>
      </c>
      <c r="AB417" s="38">
        <v>500</v>
      </c>
      <c r="AC417" s="37">
        <f t="shared" si="3"/>
        <v>260</v>
      </c>
      <c r="AD417" s="37"/>
    </row>
    <row r="418" ht="36" customHeight="1" spans="1:30">
      <c r="A418" s="18">
        <v>73</v>
      </c>
      <c r="B418" s="18">
        <f>COUNT($B$1:B417)+1</f>
        <v>411</v>
      </c>
      <c r="C418" s="37" t="s">
        <v>276</v>
      </c>
      <c r="D418" s="38" t="s">
        <v>360</v>
      </c>
      <c r="E418" s="18" t="s">
        <v>109</v>
      </c>
      <c r="F418" s="18" t="s">
        <v>745</v>
      </c>
      <c r="G418" s="38" t="s">
        <v>41</v>
      </c>
      <c r="H418" s="38">
        <v>240</v>
      </c>
      <c r="I418" s="37"/>
      <c r="J418" s="18" t="s">
        <v>43</v>
      </c>
      <c r="K418" s="37" t="s">
        <v>100</v>
      </c>
      <c r="L418" s="37" t="s">
        <v>101</v>
      </c>
      <c r="M418" s="37" t="s">
        <v>741</v>
      </c>
      <c r="N418" s="37"/>
      <c r="O418" s="37"/>
      <c r="P418" s="37"/>
      <c r="Q418" s="37" t="s">
        <v>521</v>
      </c>
      <c r="R418" s="60" t="s">
        <v>746</v>
      </c>
      <c r="S418" s="18"/>
      <c r="T418" s="28" t="s">
        <v>102</v>
      </c>
      <c r="U418" s="37" t="s">
        <v>49</v>
      </c>
      <c r="V418" s="37" t="s">
        <v>522</v>
      </c>
      <c r="W418" s="25" t="s">
        <v>523</v>
      </c>
      <c r="X418" s="38" t="s">
        <v>554</v>
      </c>
      <c r="Y418" s="38" t="s">
        <v>540</v>
      </c>
      <c r="Z418" s="38" t="s">
        <v>555</v>
      </c>
      <c r="AA418" s="83">
        <v>1</v>
      </c>
      <c r="AB418" s="38">
        <v>500</v>
      </c>
      <c r="AC418" s="37">
        <f t="shared" si="3"/>
        <v>260</v>
      </c>
      <c r="AD418" s="37"/>
    </row>
    <row r="419" ht="36" customHeight="1" spans="1:30">
      <c r="A419" s="37">
        <v>74</v>
      </c>
      <c r="B419" s="37">
        <f>COUNT($B$1:B418)+1</f>
        <v>412</v>
      </c>
      <c r="C419" s="37" t="s">
        <v>276</v>
      </c>
      <c r="D419" s="38" t="s">
        <v>360</v>
      </c>
      <c r="E419" s="38" t="s">
        <v>256</v>
      </c>
      <c r="F419" s="18" t="s">
        <v>747</v>
      </c>
      <c r="G419" s="38" t="s">
        <v>41</v>
      </c>
      <c r="H419" s="38">
        <v>240</v>
      </c>
      <c r="I419" s="37"/>
      <c r="J419" s="18" t="s">
        <v>43</v>
      </c>
      <c r="K419" s="37" t="s">
        <v>105</v>
      </c>
      <c r="L419" s="37" t="s">
        <v>101</v>
      </c>
      <c r="M419" s="37" t="s">
        <v>534</v>
      </c>
      <c r="N419" s="37"/>
      <c r="O419" s="37"/>
      <c r="P419" s="37"/>
      <c r="Q419" s="37" t="s">
        <v>521</v>
      </c>
      <c r="R419" s="60" t="s">
        <v>206</v>
      </c>
      <c r="S419" s="18"/>
      <c r="T419" s="28" t="s">
        <v>102</v>
      </c>
      <c r="U419" s="37" t="s">
        <v>49</v>
      </c>
      <c r="V419" s="37" t="s">
        <v>522</v>
      </c>
      <c r="W419" s="25" t="s">
        <v>523</v>
      </c>
      <c r="X419" s="38" t="s">
        <v>554</v>
      </c>
      <c r="Y419" s="38" t="s">
        <v>540</v>
      </c>
      <c r="Z419" s="38" t="s">
        <v>555</v>
      </c>
      <c r="AA419" s="83">
        <v>1</v>
      </c>
      <c r="AB419" s="38">
        <v>500</v>
      </c>
      <c r="AC419" s="37">
        <f t="shared" si="3"/>
        <v>260</v>
      </c>
      <c r="AD419" s="37"/>
    </row>
    <row r="420" ht="36" customHeight="1" spans="1:30">
      <c r="A420" s="38">
        <f>COUNT($A$1:A411)+1</f>
        <v>303</v>
      </c>
      <c r="B420" s="38">
        <f>COUNT($B$1:B411)+1</f>
        <v>405</v>
      </c>
      <c r="C420" s="38" t="s">
        <v>276</v>
      </c>
      <c r="D420" s="38" t="s">
        <v>360</v>
      </c>
      <c r="E420" s="38" t="s">
        <v>748</v>
      </c>
      <c r="F420" s="38" t="s">
        <v>749</v>
      </c>
      <c r="G420" s="38" t="s">
        <v>41</v>
      </c>
      <c r="H420" s="38">
        <v>225</v>
      </c>
      <c r="I420" s="38"/>
      <c r="J420" s="38" t="s">
        <v>43</v>
      </c>
      <c r="K420" s="38" t="s">
        <v>147</v>
      </c>
      <c r="L420" s="37" t="s">
        <v>112</v>
      </c>
      <c r="M420" s="38" t="s">
        <v>534</v>
      </c>
      <c r="N420" s="38"/>
      <c r="O420" s="38"/>
      <c r="P420" s="38"/>
      <c r="Q420" s="38" t="s">
        <v>521</v>
      </c>
      <c r="R420" s="80">
        <v>44136</v>
      </c>
      <c r="S420" s="80"/>
      <c r="T420" s="28" t="s">
        <v>212</v>
      </c>
      <c r="U420" s="38" t="s">
        <v>49</v>
      </c>
      <c r="V420" s="38" t="s">
        <v>522</v>
      </c>
      <c r="W420" s="25" t="s">
        <v>523</v>
      </c>
      <c r="X420" s="38" t="s">
        <v>554</v>
      </c>
      <c r="Y420" s="38" t="s">
        <v>540</v>
      </c>
      <c r="Z420" s="38" t="s">
        <v>555</v>
      </c>
      <c r="AA420" s="38">
        <v>0.9</v>
      </c>
      <c r="AB420" s="38">
        <v>450</v>
      </c>
      <c r="AC420" s="37">
        <f t="shared" ref="AC412:AC442" si="4">AB420-H420</f>
        <v>225</v>
      </c>
      <c r="AD420" s="38"/>
    </row>
    <row r="421" ht="36" customHeight="1" spans="1:30">
      <c r="A421" s="38">
        <f>COUNT($A$1:A420)+1</f>
        <v>312</v>
      </c>
      <c r="B421" s="38">
        <f>COUNT($B$1:B420)+1</f>
        <v>414</v>
      </c>
      <c r="C421" s="38" t="s">
        <v>276</v>
      </c>
      <c r="D421" s="38" t="s">
        <v>360</v>
      </c>
      <c r="E421" s="38" t="s">
        <v>109</v>
      </c>
      <c r="F421" s="38" t="s">
        <v>750</v>
      </c>
      <c r="G421" s="38" t="s">
        <v>69</v>
      </c>
      <c r="H421" s="38">
        <v>108</v>
      </c>
      <c r="I421" s="38"/>
      <c r="J421" s="38" t="s">
        <v>43</v>
      </c>
      <c r="K421" s="38" t="s">
        <v>533</v>
      </c>
      <c r="L421" s="38"/>
      <c r="M421" s="56" t="s">
        <v>46</v>
      </c>
      <c r="N421" s="38"/>
      <c r="O421" s="38"/>
      <c r="P421" s="38"/>
      <c r="Q421" s="38" t="s">
        <v>552</v>
      </c>
      <c r="R421" s="38" t="s">
        <v>536</v>
      </c>
      <c r="S421" s="38"/>
      <c r="T421" s="28" t="s">
        <v>212</v>
      </c>
      <c r="U421" s="38" t="s">
        <v>49</v>
      </c>
      <c r="V421" s="38" t="s">
        <v>522</v>
      </c>
      <c r="W421" s="25" t="s">
        <v>523</v>
      </c>
      <c r="X421" s="38"/>
      <c r="Y421" s="37" t="s">
        <v>538</v>
      </c>
      <c r="Z421" s="37" t="s">
        <v>526</v>
      </c>
      <c r="AA421" s="37" t="s">
        <v>526</v>
      </c>
      <c r="AB421" s="37">
        <f>H421</f>
        <v>108</v>
      </c>
      <c r="AC421" s="37">
        <f t="shared" si="4"/>
        <v>0</v>
      </c>
      <c r="AD421" s="38">
        <v>1</v>
      </c>
    </row>
    <row r="422" ht="36" customHeight="1" spans="1:30">
      <c r="A422" s="38"/>
      <c r="B422" s="38">
        <f>COUNT($B$1:B421)+1</f>
        <v>415</v>
      </c>
      <c r="C422" s="38" t="s">
        <v>276</v>
      </c>
      <c r="D422" s="38" t="s">
        <v>360</v>
      </c>
      <c r="E422" s="38" t="s">
        <v>109</v>
      </c>
      <c r="F422" s="38" t="s">
        <v>750</v>
      </c>
      <c r="G422" s="38" t="s">
        <v>41</v>
      </c>
      <c r="H422" s="38">
        <v>225</v>
      </c>
      <c r="I422" s="38"/>
      <c r="J422" s="38" t="s">
        <v>43</v>
      </c>
      <c r="K422" s="38" t="s">
        <v>111</v>
      </c>
      <c r="L422" s="37" t="s">
        <v>112</v>
      </c>
      <c r="M422" s="56" t="s">
        <v>46</v>
      </c>
      <c r="N422" s="38"/>
      <c r="O422" s="38"/>
      <c r="P422" s="38"/>
      <c r="Q422" s="38" t="s">
        <v>521</v>
      </c>
      <c r="R422" s="38" t="s">
        <v>544</v>
      </c>
      <c r="S422" s="38"/>
      <c r="T422" s="28" t="s">
        <v>212</v>
      </c>
      <c r="U422" s="38" t="s">
        <v>49</v>
      </c>
      <c r="V422" s="38" t="s">
        <v>522</v>
      </c>
      <c r="W422" s="25" t="s">
        <v>523</v>
      </c>
      <c r="X422" s="38"/>
      <c r="Y422" s="37" t="s">
        <v>540</v>
      </c>
      <c r="Z422" s="37" t="s">
        <v>541</v>
      </c>
      <c r="AA422" s="38">
        <v>0.9</v>
      </c>
      <c r="AB422" s="38">
        <v>450</v>
      </c>
      <c r="AC422" s="37">
        <f t="shared" si="4"/>
        <v>225</v>
      </c>
      <c r="AD422" s="38">
        <v>1</v>
      </c>
    </row>
    <row r="423" ht="36" customHeight="1" spans="1:30">
      <c r="A423" s="38">
        <f>COUNT($A$1:A422)+1</f>
        <v>313</v>
      </c>
      <c r="B423" s="38">
        <f>COUNT($B$1:B422)+1</f>
        <v>416</v>
      </c>
      <c r="C423" s="38" t="s">
        <v>276</v>
      </c>
      <c r="D423" s="38" t="s">
        <v>360</v>
      </c>
      <c r="E423" s="38" t="s">
        <v>109</v>
      </c>
      <c r="F423" s="38" t="s">
        <v>751</v>
      </c>
      <c r="G423" s="38" t="s">
        <v>41</v>
      </c>
      <c r="H423" s="38">
        <v>203</v>
      </c>
      <c r="I423" s="38"/>
      <c r="J423" s="38" t="s">
        <v>43</v>
      </c>
      <c r="K423" s="38" t="s">
        <v>548</v>
      </c>
      <c r="L423" s="38"/>
      <c r="M423" s="38" t="s">
        <v>534</v>
      </c>
      <c r="N423" s="38"/>
      <c r="O423" s="38"/>
      <c r="P423" s="38"/>
      <c r="Q423" s="38" t="s">
        <v>568</v>
      </c>
      <c r="R423" s="38" t="s">
        <v>549</v>
      </c>
      <c r="S423" s="38"/>
      <c r="T423" s="28" t="s">
        <v>212</v>
      </c>
      <c r="U423" s="38" t="s">
        <v>49</v>
      </c>
      <c r="V423" s="38" t="s">
        <v>522</v>
      </c>
      <c r="W423" s="25" t="s">
        <v>523</v>
      </c>
      <c r="X423" s="38" t="s">
        <v>554</v>
      </c>
      <c r="Y423" s="38" t="s">
        <v>540</v>
      </c>
      <c r="Z423" s="38" t="s">
        <v>555</v>
      </c>
      <c r="AA423" s="38">
        <v>0.9</v>
      </c>
      <c r="AB423" s="38">
        <f>450*0.9</f>
        <v>405</v>
      </c>
      <c r="AC423" s="37">
        <f t="shared" si="4"/>
        <v>202</v>
      </c>
      <c r="AD423" s="38"/>
    </row>
    <row r="424" ht="36" customHeight="1" spans="1:30">
      <c r="A424" s="38">
        <f>COUNT($A$1:A423)+1</f>
        <v>314</v>
      </c>
      <c r="B424" s="38">
        <f>COUNT($B$1:B423)+1</f>
        <v>417</v>
      </c>
      <c r="C424" s="38" t="s">
        <v>276</v>
      </c>
      <c r="D424" s="38" t="s">
        <v>360</v>
      </c>
      <c r="E424" s="38" t="s">
        <v>347</v>
      </c>
      <c r="F424" s="38" t="s">
        <v>752</v>
      </c>
      <c r="G424" s="38" t="s">
        <v>41</v>
      </c>
      <c r="H424" s="38">
        <v>225</v>
      </c>
      <c r="I424" s="38"/>
      <c r="J424" s="38" t="s">
        <v>43</v>
      </c>
      <c r="K424" s="38" t="s">
        <v>111</v>
      </c>
      <c r="L424" s="37" t="s">
        <v>112</v>
      </c>
      <c r="M424" s="38" t="s">
        <v>534</v>
      </c>
      <c r="N424" s="38"/>
      <c r="O424" s="38"/>
      <c r="P424" s="38"/>
      <c r="Q424" s="38" t="s">
        <v>521</v>
      </c>
      <c r="R424" s="38" t="s">
        <v>544</v>
      </c>
      <c r="S424" s="38"/>
      <c r="T424" s="28" t="s">
        <v>212</v>
      </c>
      <c r="U424" s="38" t="s">
        <v>49</v>
      </c>
      <c r="V424" s="38" t="s">
        <v>522</v>
      </c>
      <c r="W424" s="25" t="s">
        <v>523</v>
      </c>
      <c r="X424" s="38" t="s">
        <v>554</v>
      </c>
      <c r="Y424" s="38" t="s">
        <v>540</v>
      </c>
      <c r="Z424" s="38" t="s">
        <v>555</v>
      </c>
      <c r="AA424" s="38">
        <v>0.9</v>
      </c>
      <c r="AB424" s="38">
        <v>450</v>
      </c>
      <c r="AC424" s="37">
        <f t="shared" si="4"/>
        <v>225</v>
      </c>
      <c r="AD424" s="38"/>
    </row>
    <row r="425" ht="36" customHeight="1" spans="1:30">
      <c r="A425" s="38">
        <f>COUNT($A$1:A424)+1</f>
        <v>315</v>
      </c>
      <c r="B425" s="38">
        <f>COUNT($B$1:B424)+1</f>
        <v>418</v>
      </c>
      <c r="C425" s="38" t="s">
        <v>276</v>
      </c>
      <c r="D425" s="38" t="s">
        <v>360</v>
      </c>
      <c r="E425" s="38" t="s">
        <v>395</v>
      </c>
      <c r="F425" s="38" t="s">
        <v>753</v>
      </c>
      <c r="G425" s="38" t="s">
        <v>69</v>
      </c>
      <c r="H425" s="38">
        <v>117</v>
      </c>
      <c r="I425" s="38"/>
      <c r="J425" s="38" t="s">
        <v>43</v>
      </c>
      <c r="K425" s="38" t="s">
        <v>432</v>
      </c>
      <c r="L425" s="38" t="s">
        <v>112</v>
      </c>
      <c r="M425" s="38" t="s">
        <v>46</v>
      </c>
      <c r="N425" s="38"/>
      <c r="O425" s="38"/>
      <c r="P425" s="38"/>
      <c r="Q425" s="38" t="s">
        <v>560</v>
      </c>
      <c r="R425" s="80">
        <v>44166</v>
      </c>
      <c r="S425" s="38"/>
      <c r="T425" s="28" t="s">
        <v>212</v>
      </c>
      <c r="U425" s="38" t="s">
        <v>49</v>
      </c>
      <c r="V425" s="38" t="s">
        <v>522</v>
      </c>
      <c r="W425" s="25" t="s">
        <v>523</v>
      </c>
      <c r="X425" s="38" t="s">
        <v>754</v>
      </c>
      <c r="Y425" s="37" t="s">
        <v>540</v>
      </c>
      <c r="Z425" s="37" t="s">
        <v>755</v>
      </c>
      <c r="AA425" s="37">
        <v>0.9</v>
      </c>
      <c r="AB425" s="37">
        <v>234</v>
      </c>
      <c r="AC425" s="37">
        <f t="shared" si="4"/>
        <v>117</v>
      </c>
      <c r="AD425" s="38"/>
    </row>
    <row r="426" ht="36" customHeight="1" spans="1:30">
      <c r="A426" s="38">
        <f>COUNT($A$1:A425)+1</f>
        <v>316</v>
      </c>
      <c r="B426" s="38">
        <f>COUNT($B$1:B425)+1</f>
        <v>419</v>
      </c>
      <c r="C426" s="38" t="s">
        <v>276</v>
      </c>
      <c r="D426" s="38" t="s">
        <v>360</v>
      </c>
      <c r="E426" s="38" t="s">
        <v>748</v>
      </c>
      <c r="F426" s="38" t="s">
        <v>749</v>
      </c>
      <c r="G426" s="38" t="s">
        <v>69</v>
      </c>
      <c r="H426" s="38">
        <v>108</v>
      </c>
      <c r="I426" s="38"/>
      <c r="J426" s="38" t="s">
        <v>43</v>
      </c>
      <c r="K426" s="38" t="s">
        <v>111</v>
      </c>
      <c r="L426" s="38" t="s">
        <v>112</v>
      </c>
      <c r="M426" s="38" t="s">
        <v>534</v>
      </c>
      <c r="N426" s="38"/>
      <c r="O426" s="38"/>
      <c r="P426" s="38"/>
      <c r="Q426" s="38" t="s">
        <v>552</v>
      </c>
      <c r="R426" s="38" t="s">
        <v>544</v>
      </c>
      <c r="S426" s="38"/>
      <c r="T426" s="28" t="s">
        <v>212</v>
      </c>
      <c r="U426" s="38" t="s">
        <v>49</v>
      </c>
      <c r="V426" s="38" t="s">
        <v>522</v>
      </c>
      <c r="W426" s="25" t="s">
        <v>523</v>
      </c>
      <c r="X426" s="38" t="s">
        <v>554</v>
      </c>
      <c r="Y426" s="38" t="s">
        <v>540</v>
      </c>
      <c r="Z426" s="38" t="s">
        <v>555</v>
      </c>
      <c r="AA426" s="38">
        <v>0.9</v>
      </c>
      <c r="AB426" s="38">
        <v>216</v>
      </c>
      <c r="AC426" s="37">
        <f t="shared" si="4"/>
        <v>108</v>
      </c>
      <c r="AD426" s="38"/>
    </row>
    <row r="427" ht="36" customHeight="1" spans="1:30">
      <c r="A427" s="38">
        <v>98</v>
      </c>
      <c r="B427" s="38">
        <f>COUNT($B$1:B426)+1</f>
        <v>420</v>
      </c>
      <c r="C427" s="38" t="s">
        <v>276</v>
      </c>
      <c r="D427" s="38" t="s">
        <v>360</v>
      </c>
      <c r="E427" s="38" t="s">
        <v>221</v>
      </c>
      <c r="F427" s="38" t="s">
        <v>756</v>
      </c>
      <c r="G427" s="38" t="s">
        <v>41</v>
      </c>
      <c r="H427" s="39">
        <v>0</v>
      </c>
      <c r="I427" s="55"/>
      <c r="J427" s="38" t="s">
        <v>43</v>
      </c>
      <c r="K427" s="55" t="s">
        <v>432</v>
      </c>
      <c r="L427" s="37" t="s">
        <v>112</v>
      </c>
      <c r="M427" s="38" t="s">
        <v>534</v>
      </c>
      <c r="N427" s="56"/>
      <c r="O427" s="56"/>
      <c r="P427" s="56"/>
      <c r="Q427" s="56" t="s">
        <v>521</v>
      </c>
      <c r="R427" s="80">
        <v>44166</v>
      </c>
      <c r="S427" s="56"/>
      <c r="T427" s="56" t="s">
        <v>113</v>
      </c>
      <c r="U427" s="38" t="s">
        <v>49</v>
      </c>
      <c r="V427" s="55" t="s">
        <v>522</v>
      </c>
      <c r="W427" s="25" t="s">
        <v>523</v>
      </c>
      <c r="X427" s="56" t="s">
        <v>554</v>
      </c>
      <c r="Y427" s="38" t="s">
        <v>540</v>
      </c>
      <c r="Z427" s="38" t="s">
        <v>555</v>
      </c>
      <c r="AA427" s="56" t="s">
        <v>757</v>
      </c>
      <c r="AB427" s="61">
        <v>450</v>
      </c>
      <c r="AC427" s="37">
        <f t="shared" si="4"/>
        <v>450</v>
      </c>
      <c r="AD427" s="55"/>
    </row>
    <row r="428" ht="55" customHeight="1" spans="1:30">
      <c r="A428" s="84">
        <v>7</v>
      </c>
      <c r="B428" s="84">
        <f>COUNT($B$1:B409)+1</f>
        <v>403</v>
      </c>
      <c r="C428" s="84" t="s">
        <v>276</v>
      </c>
      <c r="D428" s="84" t="s">
        <v>360</v>
      </c>
      <c r="E428" s="84" t="s">
        <v>758</v>
      </c>
      <c r="F428" s="84" t="s">
        <v>759</v>
      </c>
      <c r="G428" s="84" t="s">
        <v>563</v>
      </c>
      <c r="H428" s="39">
        <v>0</v>
      </c>
      <c r="I428" s="55"/>
      <c r="J428" s="38" t="s">
        <v>43</v>
      </c>
      <c r="K428" s="55" t="s">
        <v>111</v>
      </c>
      <c r="L428" s="37" t="s">
        <v>112</v>
      </c>
      <c r="M428" s="56" t="s">
        <v>46</v>
      </c>
      <c r="N428" s="56"/>
      <c r="O428" s="56"/>
      <c r="P428" s="56"/>
      <c r="Q428" s="37" t="s">
        <v>760</v>
      </c>
      <c r="R428" s="38" t="s">
        <v>544</v>
      </c>
      <c r="S428" s="56"/>
      <c r="T428" s="56" t="s">
        <v>113</v>
      </c>
      <c r="U428" s="61" t="s">
        <v>49</v>
      </c>
      <c r="V428" s="55" t="s">
        <v>522</v>
      </c>
      <c r="W428" s="25" t="s">
        <v>523</v>
      </c>
      <c r="X428" s="56"/>
      <c r="Y428" s="37" t="s">
        <v>540</v>
      </c>
      <c r="Z428" s="37" t="s">
        <v>541</v>
      </c>
      <c r="AA428" s="37">
        <v>0.9</v>
      </c>
      <c r="AB428" s="37">
        <v>90</v>
      </c>
      <c r="AC428" s="37">
        <f t="shared" si="4"/>
        <v>90</v>
      </c>
      <c r="AD428" s="55">
        <v>1</v>
      </c>
    </row>
    <row r="429" ht="36" customHeight="1" spans="1:30">
      <c r="A429" s="12">
        <v>90</v>
      </c>
      <c r="B429" s="12">
        <f>COUNT($B$1:B428)+1</f>
        <v>422</v>
      </c>
      <c r="C429" s="12" t="s">
        <v>276</v>
      </c>
      <c r="D429" s="12" t="s">
        <v>398</v>
      </c>
      <c r="E429" s="12" t="s">
        <v>221</v>
      </c>
      <c r="F429" s="24" t="s">
        <v>761</v>
      </c>
      <c r="G429" s="25" t="s">
        <v>41</v>
      </c>
      <c r="H429" s="26">
        <v>299</v>
      </c>
      <c r="I429" s="25"/>
      <c r="J429" s="24" t="s">
        <v>43</v>
      </c>
      <c r="K429" s="25" t="s">
        <v>147</v>
      </c>
      <c r="L429" s="25" t="s">
        <v>112</v>
      </c>
      <c r="M429" s="25" t="s">
        <v>762</v>
      </c>
      <c r="N429" s="3"/>
      <c r="O429" s="3"/>
      <c r="P429" s="3"/>
      <c r="Q429" s="3" t="s">
        <v>521</v>
      </c>
      <c r="R429" s="25" t="s">
        <v>153</v>
      </c>
      <c r="S429" s="24" t="s">
        <v>84</v>
      </c>
      <c r="T429" s="26">
        <v>2017</v>
      </c>
      <c r="U429" s="25" t="s">
        <v>49</v>
      </c>
      <c r="V429" s="25" t="s">
        <v>522</v>
      </c>
      <c r="W429" s="25" t="s">
        <v>523</v>
      </c>
      <c r="X429" s="3" t="s">
        <v>763</v>
      </c>
      <c r="Y429" s="38" t="s">
        <v>540</v>
      </c>
      <c r="Z429" s="38" t="s">
        <v>555</v>
      </c>
      <c r="AA429" s="38">
        <v>0.9</v>
      </c>
      <c r="AB429" s="38">
        <v>450</v>
      </c>
      <c r="AC429" s="37">
        <f t="shared" si="4"/>
        <v>151</v>
      </c>
      <c r="AD429" s="25"/>
    </row>
    <row r="430" ht="36" customHeight="1" spans="1:30">
      <c r="A430" s="37">
        <v>77</v>
      </c>
      <c r="B430" s="37">
        <f>COUNT($B$1:B429)+1</f>
        <v>423</v>
      </c>
      <c r="C430" s="37" t="s">
        <v>276</v>
      </c>
      <c r="D430" s="38" t="s">
        <v>398</v>
      </c>
      <c r="E430" s="38" t="s">
        <v>742</v>
      </c>
      <c r="F430" s="18" t="s">
        <v>764</v>
      </c>
      <c r="G430" s="38" t="s">
        <v>41</v>
      </c>
      <c r="H430" s="38">
        <v>240</v>
      </c>
      <c r="I430" s="37"/>
      <c r="J430" s="18" t="s">
        <v>43</v>
      </c>
      <c r="K430" s="37" t="s">
        <v>548</v>
      </c>
      <c r="L430" s="37"/>
      <c r="M430" s="37" t="s">
        <v>46</v>
      </c>
      <c r="N430" s="37"/>
      <c r="O430" s="37"/>
      <c r="P430" s="37"/>
      <c r="Q430" s="37" t="s">
        <v>765</v>
      </c>
      <c r="R430" s="37" t="s">
        <v>549</v>
      </c>
      <c r="S430" s="18"/>
      <c r="T430" s="28" t="s">
        <v>102</v>
      </c>
      <c r="U430" s="37" t="s">
        <v>49</v>
      </c>
      <c r="V430" s="37" t="s">
        <v>522</v>
      </c>
      <c r="W430" s="25" t="s">
        <v>523</v>
      </c>
      <c r="X430" s="37"/>
      <c r="Y430" s="37" t="s">
        <v>540</v>
      </c>
      <c r="Z430" s="37" t="s">
        <v>541</v>
      </c>
      <c r="AA430" s="37">
        <v>0.9</v>
      </c>
      <c r="AB430" s="37">
        <v>450</v>
      </c>
      <c r="AC430" s="37">
        <f t="shared" si="4"/>
        <v>210</v>
      </c>
      <c r="AD430" s="37">
        <v>1</v>
      </c>
    </row>
    <row r="431" ht="36" customHeight="1" spans="1:30">
      <c r="A431" s="37">
        <v>78</v>
      </c>
      <c r="B431" s="37">
        <f>COUNT($B$1:B430)+1</f>
        <v>424</v>
      </c>
      <c r="C431" s="37" t="s">
        <v>276</v>
      </c>
      <c r="D431" s="38" t="s">
        <v>398</v>
      </c>
      <c r="E431" s="38" t="s">
        <v>742</v>
      </c>
      <c r="F431" s="18" t="s">
        <v>766</v>
      </c>
      <c r="G431" s="38" t="s">
        <v>41</v>
      </c>
      <c r="H431" s="38">
        <v>210</v>
      </c>
      <c r="I431" s="37"/>
      <c r="J431" s="18" t="s">
        <v>43</v>
      </c>
      <c r="K431" s="37" t="s">
        <v>548</v>
      </c>
      <c r="L431" s="37"/>
      <c r="M431" s="37" t="s">
        <v>46</v>
      </c>
      <c r="N431" s="37"/>
      <c r="O431" s="37"/>
      <c r="P431" s="37"/>
      <c r="Q431" s="37" t="s">
        <v>767</v>
      </c>
      <c r="R431" s="37" t="s">
        <v>549</v>
      </c>
      <c r="S431" s="18"/>
      <c r="T431" s="28" t="s">
        <v>102</v>
      </c>
      <c r="U431" s="37" t="s">
        <v>49</v>
      </c>
      <c r="V431" s="37" t="s">
        <v>522</v>
      </c>
      <c r="W431" s="25" t="s">
        <v>523</v>
      </c>
      <c r="X431" s="37"/>
      <c r="Y431" s="37" t="s">
        <v>540</v>
      </c>
      <c r="Z431" s="37" t="s">
        <v>541</v>
      </c>
      <c r="AA431" s="37">
        <v>0.9</v>
      </c>
      <c r="AB431" s="37">
        <f>460*0.9</f>
        <v>414</v>
      </c>
      <c r="AC431" s="37">
        <f t="shared" si="4"/>
        <v>204</v>
      </c>
      <c r="AD431" s="37">
        <v>1</v>
      </c>
    </row>
    <row r="432" ht="36" customHeight="1" spans="1:30">
      <c r="A432" s="84">
        <v>3</v>
      </c>
      <c r="B432" s="84">
        <f>COUNT($B$1:B431)+1</f>
        <v>425</v>
      </c>
      <c r="C432" s="84" t="s">
        <v>276</v>
      </c>
      <c r="D432" s="84" t="s">
        <v>398</v>
      </c>
      <c r="E432" s="84" t="s">
        <v>768</v>
      </c>
      <c r="F432" s="84" t="s">
        <v>769</v>
      </c>
      <c r="G432" s="38" t="s">
        <v>41</v>
      </c>
      <c r="H432" s="39">
        <v>0</v>
      </c>
      <c r="I432" s="55"/>
      <c r="J432" s="18" t="s">
        <v>43</v>
      </c>
      <c r="K432" s="55" t="s">
        <v>432</v>
      </c>
      <c r="L432" s="37" t="s">
        <v>112</v>
      </c>
      <c r="M432" s="37" t="s">
        <v>46</v>
      </c>
      <c r="N432" s="56"/>
      <c r="O432" s="56"/>
      <c r="P432" s="56"/>
      <c r="Q432" s="56" t="s">
        <v>521</v>
      </c>
      <c r="R432" s="56" t="s">
        <v>558</v>
      </c>
      <c r="S432" s="56"/>
      <c r="T432" s="56" t="s">
        <v>113</v>
      </c>
      <c r="U432" s="61" t="s">
        <v>49</v>
      </c>
      <c r="V432" s="55" t="s">
        <v>522</v>
      </c>
      <c r="W432" s="25" t="s">
        <v>523</v>
      </c>
      <c r="X432" s="38" t="s">
        <v>770</v>
      </c>
      <c r="Y432" s="37" t="s">
        <v>540</v>
      </c>
      <c r="Z432" s="37" t="s">
        <v>541</v>
      </c>
      <c r="AA432" s="38">
        <v>0.9</v>
      </c>
      <c r="AB432" s="38">
        <v>450</v>
      </c>
      <c r="AC432" s="37">
        <f t="shared" si="4"/>
        <v>450</v>
      </c>
      <c r="AD432" s="55">
        <v>1</v>
      </c>
    </row>
    <row r="433" ht="36" customHeight="1" spans="1:30">
      <c r="A433" s="29">
        <v>42</v>
      </c>
      <c r="B433" s="29">
        <f>COUNT($B$1:B432)+1</f>
        <v>426</v>
      </c>
      <c r="C433" s="18" t="s">
        <v>403</v>
      </c>
      <c r="D433" s="18" t="s">
        <v>406</v>
      </c>
      <c r="E433" s="18" t="s">
        <v>407</v>
      </c>
      <c r="F433" s="18" t="s">
        <v>771</v>
      </c>
      <c r="G433" s="28" t="s">
        <v>41</v>
      </c>
      <c r="H433" s="30">
        <v>513</v>
      </c>
      <c r="I433" s="28"/>
      <c r="J433" s="18" t="s">
        <v>43</v>
      </c>
      <c r="K433" s="28" t="s">
        <v>80</v>
      </c>
      <c r="L433" s="28" t="s">
        <v>57</v>
      </c>
      <c r="M433" s="28" t="s">
        <v>46</v>
      </c>
      <c r="N433" s="28"/>
      <c r="O433" s="28"/>
      <c r="P433" s="28"/>
      <c r="Q433" s="38" t="s">
        <v>772</v>
      </c>
      <c r="R433" s="28" t="s">
        <v>58</v>
      </c>
      <c r="S433" s="18"/>
      <c r="T433" s="28" t="s">
        <v>48</v>
      </c>
      <c r="U433" s="28" t="s">
        <v>49</v>
      </c>
      <c r="V433" s="28" t="s">
        <v>522</v>
      </c>
      <c r="W433" s="25" t="s">
        <v>523</v>
      </c>
      <c r="X433" s="28"/>
      <c r="Y433" s="37" t="s">
        <v>540</v>
      </c>
      <c r="Z433" s="37" t="s">
        <v>541</v>
      </c>
      <c r="AA433" s="37">
        <v>1.3</v>
      </c>
      <c r="AB433" s="37">
        <v>572</v>
      </c>
      <c r="AC433" s="37">
        <f t="shared" si="4"/>
        <v>59</v>
      </c>
      <c r="AD433" s="28">
        <v>1</v>
      </c>
    </row>
    <row r="434" ht="36" customHeight="1" spans="1:30">
      <c r="A434" s="38">
        <f>COUNT($A$1:A433)+1</f>
        <v>324</v>
      </c>
      <c r="B434" s="38">
        <f>COUNT($B$1:B433)+1</f>
        <v>427</v>
      </c>
      <c r="C434" s="38" t="s">
        <v>403</v>
      </c>
      <c r="D434" s="38" t="s">
        <v>406</v>
      </c>
      <c r="E434" s="38" t="s">
        <v>407</v>
      </c>
      <c r="F434" s="38" t="s">
        <v>773</v>
      </c>
      <c r="G434" s="38" t="s">
        <v>41</v>
      </c>
      <c r="H434" s="38">
        <v>207</v>
      </c>
      <c r="I434" s="38"/>
      <c r="J434" s="38" t="s">
        <v>43</v>
      </c>
      <c r="K434" s="38" t="s">
        <v>533</v>
      </c>
      <c r="L434" s="38"/>
      <c r="M434" s="38" t="s">
        <v>534</v>
      </c>
      <c r="N434" s="38"/>
      <c r="O434" s="38"/>
      <c r="P434" s="38"/>
      <c r="Q434" s="30" t="s">
        <v>535</v>
      </c>
      <c r="R434" s="38" t="s">
        <v>536</v>
      </c>
      <c r="S434" s="38"/>
      <c r="T434" s="28" t="s">
        <v>212</v>
      </c>
      <c r="U434" s="38" t="s">
        <v>49</v>
      </c>
      <c r="V434" s="38" t="s">
        <v>522</v>
      </c>
      <c r="W434" s="25" t="s">
        <v>523</v>
      </c>
      <c r="X434" s="38" t="s">
        <v>774</v>
      </c>
      <c r="Y434" s="38" t="s">
        <v>538</v>
      </c>
      <c r="Z434" s="38" t="s">
        <v>775</v>
      </c>
      <c r="AA434" s="37" t="s">
        <v>526</v>
      </c>
      <c r="AB434" s="37">
        <f>H434</f>
        <v>207</v>
      </c>
      <c r="AC434" s="37">
        <f t="shared" si="4"/>
        <v>0</v>
      </c>
      <c r="AD434" s="38"/>
    </row>
    <row r="435" ht="36" customHeight="1" spans="1:30">
      <c r="A435" s="29">
        <v>43</v>
      </c>
      <c r="B435" s="29">
        <f>COUNT($B$1:B434)+1</f>
        <v>428</v>
      </c>
      <c r="C435" s="18" t="s">
        <v>403</v>
      </c>
      <c r="D435" s="18" t="s">
        <v>776</v>
      </c>
      <c r="E435" s="18" t="s">
        <v>407</v>
      </c>
      <c r="F435" s="18" t="s">
        <v>777</v>
      </c>
      <c r="G435" s="28" t="s">
        <v>41</v>
      </c>
      <c r="H435" s="30">
        <v>304</v>
      </c>
      <c r="I435" s="28"/>
      <c r="J435" s="18" t="s">
        <v>43</v>
      </c>
      <c r="K435" s="28" t="s">
        <v>432</v>
      </c>
      <c r="L435" s="28" t="s">
        <v>112</v>
      </c>
      <c r="M435" s="28" t="s">
        <v>46</v>
      </c>
      <c r="N435" s="28"/>
      <c r="O435" s="28"/>
      <c r="P435" s="28"/>
      <c r="Q435" s="30" t="s">
        <v>778</v>
      </c>
      <c r="R435" s="28" t="s">
        <v>558</v>
      </c>
      <c r="S435" s="18"/>
      <c r="T435" s="28" t="s">
        <v>48</v>
      </c>
      <c r="U435" s="28" t="s">
        <v>49</v>
      </c>
      <c r="V435" s="28" t="s">
        <v>522</v>
      </c>
      <c r="W435" s="25" t="s">
        <v>523</v>
      </c>
      <c r="X435" s="28"/>
      <c r="Y435" s="37" t="s">
        <v>540</v>
      </c>
      <c r="Z435" s="37" t="s">
        <v>541</v>
      </c>
      <c r="AA435" s="37">
        <v>0.9</v>
      </c>
      <c r="AB435" s="37">
        <v>369</v>
      </c>
      <c r="AC435" s="37">
        <f t="shared" si="4"/>
        <v>65</v>
      </c>
      <c r="AD435" s="28">
        <v>1</v>
      </c>
    </row>
    <row r="436" ht="36" customHeight="1" spans="1:30">
      <c r="A436" s="38">
        <f>COUNT($A$1:A435)+1</f>
        <v>326</v>
      </c>
      <c r="B436" s="38">
        <f>COUNT($B$1:B435)+1</f>
        <v>429</v>
      </c>
      <c r="C436" s="38" t="s">
        <v>403</v>
      </c>
      <c r="D436" s="38" t="s">
        <v>404</v>
      </c>
      <c r="E436" s="38" t="s">
        <v>779</v>
      </c>
      <c r="F436" s="38" t="s">
        <v>780</v>
      </c>
      <c r="G436" s="38" t="s">
        <v>41</v>
      </c>
      <c r="H436" s="38">
        <v>225</v>
      </c>
      <c r="I436" s="38"/>
      <c r="J436" s="38" t="s">
        <v>43</v>
      </c>
      <c r="K436" s="38" t="s">
        <v>432</v>
      </c>
      <c r="L436" s="37" t="s">
        <v>112</v>
      </c>
      <c r="M436" s="38" t="s">
        <v>46</v>
      </c>
      <c r="N436" s="38"/>
      <c r="O436" s="38"/>
      <c r="P436" s="38"/>
      <c r="Q436" s="38" t="s">
        <v>521</v>
      </c>
      <c r="R436" s="80">
        <v>44166</v>
      </c>
      <c r="S436" s="80"/>
      <c r="T436" s="28" t="s">
        <v>212</v>
      </c>
      <c r="U436" s="38" t="s">
        <v>49</v>
      </c>
      <c r="V436" s="38" t="s">
        <v>522</v>
      </c>
      <c r="W436" s="25" t="s">
        <v>523</v>
      </c>
      <c r="X436" s="38" t="s">
        <v>781</v>
      </c>
      <c r="Y436" s="37" t="s">
        <v>540</v>
      </c>
      <c r="Z436" s="37" t="s">
        <v>541</v>
      </c>
      <c r="AA436" s="38">
        <v>0.9</v>
      </c>
      <c r="AB436" s="38">
        <v>450</v>
      </c>
      <c r="AC436" s="37">
        <f t="shared" si="4"/>
        <v>225</v>
      </c>
      <c r="AD436" s="38">
        <v>1</v>
      </c>
    </row>
    <row r="437" ht="36" customHeight="1" spans="1:30">
      <c r="A437" s="37">
        <v>91</v>
      </c>
      <c r="B437" s="37">
        <f>COUNT($B$1:B436)+1</f>
        <v>430</v>
      </c>
      <c r="C437" s="37" t="s">
        <v>403</v>
      </c>
      <c r="D437" s="38" t="s">
        <v>410</v>
      </c>
      <c r="E437" s="18" t="s">
        <v>411</v>
      </c>
      <c r="F437" s="18" t="s">
        <v>782</v>
      </c>
      <c r="G437" s="38" t="s">
        <v>41</v>
      </c>
      <c r="H437" s="38">
        <v>220</v>
      </c>
      <c r="I437" s="37"/>
      <c r="J437" s="18" t="s">
        <v>43</v>
      </c>
      <c r="K437" s="37" t="s">
        <v>533</v>
      </c>
      <c r="L437" s="37"/>
      <c r="M437" s="37" t="s">
        <v>534</v>
      </c>
      <c r="N437" s="37"/>
      <c r="O437" s="37"/>
      <c r="P437" s="37"/>
      <c r="Q437" s="37" t="s">
        <v>521</v>
      </c>
      <c r="R437" s="37" t="s">
        <v>536</v>
      </c>
      <c r="S437" s="18"/>
      <c r="T437" s="28" t="s">
        <v>102</v>
      </c>
      <c r="U437" s="37" t="s">
        <v>49</v>
      </c>
      <c r="V437" s="37" t="s">
        <v>522</v>
      </c>
      <c r="W437" s="25" t="s">
        <v>523</v>
      </c>
      <c r="X437" s="38" t="s">
        <v>537</v>
      </c>
      <c r="Y437" s="38" t="s">
        <v>538</v>
      </c>
      <c r="Z437" s="38" t="s">
        <v>539</v>
      </c>
      <c r="AA437" s="37" t="s">
        <v>526</v>
      </c>
      <c r="AB437" s="37">
        <f>H437</f>
        <v>220</v>
      </c>
      <c r="AC437" s="37">
        <f t="shared" si="4"/>
        <v>0</v>
      </c>
      <c r="AD437" s="37"/>
    </row>
    <row r="438" ht="36" customHeight="1" spans="1:30">
      <c r="A438" s="37">
        <v>93</v>
      </c>
      <c r="B438" s="37">
        <f>COUNT($B$1:B437)+1</f>
        <v>431</v>
      </c>
      <c r="C438" s="37" t="s">
        <v>403</v>
      </c>
      <c r="D438" s="38" t="s">
        <v>410</v>
      </c>
      <c r="E438" s="75" t="s">
        <v>783</v>
      </c>
      <c r="F438" s="75" t="s">
        <v>784</v>
      </c>
      <c r="G438" s="38" t="s">
        <v>41</v>
      </c>
      <c r="H438" s="38">
        <v>220</v>
      </c>
      <c r="I438" s="37"/>
      <c r="J438" s="75" t="s">
        <v>43</v>
      </c>
      <c r="K438" s="37" t="s">
        <v>533</v>
      </c>
      <c r="L438" s="37"/>
      <c r="M438" s="37" t="s">
        <v>534</v>
      </c>
      <c r="N438" s="37"/>
      <c r="O438" s="37"/>
      <c r="P438" s="37"/>
      <c r="Q438" s="37" t="s">
        <v>535</v>
      </c>
      <c r="R438" s="37" t="s">
        <v>536</v>
      </c>
      <c r="S438" s="75"/>
      <c r="T438" s="28" t="s">
        <v>102</v>
      </c>
      <c r="U438" s="37" t="s">
        <v>49</v>
      </c>
      <c r="V438" s="37" t="s">
        <v>522</v>
      </c>
      <c r="W438" s="25" t="s">
        <v>523</v>
      </c>
      <c r="X438" s="38" t="s">
        <v>537</v>
      </c>
      <c r="Y438" s="38" t="s">
        <v>538</v>
      </c>
      <c r="Z438" s="38" t="s">
        <v>539</v>
      </c>
      <c r="AA438" s="37" t="s">
        <v>526</v>
      </c>
      <c r="AB438" s="37">
        <f>H438</f>
        <v>220</v>
      </c>
      <c r="AC438" s="37">
        <f t="shared" si="4"/>
        <v>0</v>
      </c>
      <c r="AD438" s="37"/>
    </row>
    <row r="439" ht="36" customHeight="1" spans="1:30">
      <c r="A439" s="29"/>
      <c r="B439" s="29">
        <f>COUNT($B$1:B438)+1</f>
        <v>432</v>
      </c>
      <c r="C439" s="18" t="s">
        <v>413</v>
      </c>
      <c r="D439" s="18" t="s">
        <v>419</v>
      </c>
      <c r="E439" s="18" t="s">
        <v>785</v>
      </c>
      <c r="F439" s="18" t="s">
        <v>786</v>
      </c>
      <c r="G439" s="28" t="s">
        <v>41</v>
      </c>
      <c r="H439" s="29">
        <v>390</v>
      </c>
      <c r="I439" s="28"/>
      <c r="J439" s="18" t="s">
        <v>43</v>
      </c>
      <c r="K439" s="20" t="s">
        <v>65</v>
      </c>
      <c r="L439" s="28" t="s">
        <v>45</v>
      </c>
      <c r="M439" s="28" t="s">
        <v>787</v>
      </c>
      <c r="N439" s="28"/>
      <c r="O439" s="28"/>
      <c r="P439" s="28"/>
      <c r="Q439" s="28" t="s">
        <v>568</v>
      </c>
      <c r="R439" s="28" t="s">
        <v>66</v>
      </c>
      <c r="S439" s="18"/>
      <c r="T439" s="28" t="s">
        <v>48</v>
      </c>
      <c r="U439" s="28" t="s">
        <v>49</v>
      </c>
      <c r="V439" s="28" t="s">
        <v>522</v>
      </c>
      <c r="W439" s="25" t="s">
        <v>523</v>
      </c>
      <c r="X439" s="38" t="s">
        <v>554</v>
      </c>
      <c r="Y439" s="38" t="s">
        <v>540</v>
      </c>
      <c r="Z439" s="38" t="s">
        <v>555</v>
      </c>
      <c r="AA439" s="38">
        <v>1.3</v>
      </c>
      <c r="AB439" s="38">
        <v>585</v>
      </c>
      <c r="AC439" s="37">
        <f t="shared" si="4"/>
        <v>195</v>
      </c>
      <c r="AD439" s="28"/>
    </row>
    <row r="440" ht="36" customHeight="1" spans="1:30">
      <c r="A440" s="76">
        <f>COUNT($A$1:A439)+1</f>
        <v>329</v>
      </c>
      <c r="B440" s="76">
        <f>COUNT($B$1:B439)+1</f>
        <v>433</v>
      </c>
      <c r="C440" s="76" t="s">
        <v>413</v>
      </c>
      <c r="D440" s="76" t="s">
        <v>419</v>
      </c>
      <c r="E440" s="76" t="s">
        <v>196</v>
      </c>
      <c r="F440" s="76" t="s">
        <v>788</v>
      </c>
      <c r="G440" s="38" t="s">
        <v>41</v>
      </c>
      <c r="H440" s="38">
        <v>0</v>
      </c>
      <c r="I440" s="38"/>
      <c r="J440" s="38" t="s">
        <v>43</v>
      </c>
      <c r="K440" s="38" t="s">
        <v>432</v>
      </c>
      <c r="L440" s="37" t="s">
        <v>112</v>
      </c>
      <c r="M440" s="38" t="s">
        <v>46</v>
      </c>
      <c r="N440" s="38"/>
      <c r="O440" s="38"/>
      <c r="P440" s="38"/>
      <c r="Q440" s="38" t="s">
        <v>521</v>
      </c>
      <c r="R440" s="80">
        <v>44166</v>
      </c>
      <c r="S440" s="80"/>
      <c r="T440" s="28" t="s">
        <v>212</v>
      </c>
      <c r="U440" s="38" t="s">
        <v>49</v>
      </c>
      <c r="V440" s="38" t="s">
        <v>522</v>
      </c>
      <c r="W440" s="25" t="s">
        <v>523</v>
      </c>
      <c r="X440" s="38"/>
      <c r="Y440" s="37" t="s">
        <v>540</v>
      </c>
      <c r="Z440" s="37" t="s">
        <v>541</v>
      </c>
      <c r="AA440" s="38">
        <v>0.9</v>
      </c>
      <c r="AB440" s="38">
        <v>450</v>
      </c>
      <c r="AC440" s="37">
        <f t="shared" si="4"/>
        <v>450</v>
      </c>
      <c r="AD440" s="38">
        <v>1</v>
      </c>
    </row>
    <row r="441" ht="36" customHeight="1" spans="1:30">
      <c r="A441" s="76">
        <f>COUNT($A$1:A440)+1</f>
        <v>330</v>
      </c>
      <c r="B441" s="76">
        <f>COUNT($B$1:B440)+1</f>
        <v>434</v>
      </c>
      <c r="C441" s="76" t="s">
        <v>413</v>
      </c>
      <c r="D441" s="76" t="s">
        <v>419</v>
      </c>
      <c r="E441" s="76" t="s">
        <v>785</v>
      </c>
      <c r="F441" s="76" t="s">
        <v>789</v>
      </c>
      <c r="G441" s="38" t="s">
        <v>41</v>
      </c>
      <c r="H441" s="38">
        <v>0</v>
      </c>
      <c r="I441" s="38"/>
      <c r="J441" s="38" t="s">
        <v>43</v>
      </c>
      <c r="K441" s="38" t="s">
        <v>432</v>
      </c>
      <c r="L441" s="37" t="s">
        <v>112</v>
      </c>
      <c r="M441" s="38" t="s">
        <v>46</v>
      </c>
      <c r="N441" s="38"/>
      <c r="O441" s="38"/>
      <c r="P441" s="38"/>
      <c r="Q441" s="38" t="s">
        <v>521</v>
      </c>
      <c r="R441" s="80">
        <v>44166</v>
      </c>
      <c r="S441" s="80"/>
      <c r="T441" s="28" t="s">
        <v>212</v>
      </c>
      <c r="U441" s="38" t="s">
        <v>49</v>
      </c>
      <c r="V441" s="38" t="s">
        <v>522</v>
      </c>
      <c r="W441" s="25" t="s">
        <v>523</v>
      </c>
      <c r="X441" s="38"/>
      <c r="Y441" s="37" t="s">
        <v>540</v>
      </c>
      <c r="Z441" s="37" t="s">
        <v>541</v>
      </c>
      <c r="AA441" s="38">
        <v>0.9</v>
      </c>
      <c r="AB441" s="38">
        <v>450</v>
      </c>
      <c r="AC441" s="37">
        <f t="shared" si="4"/>
        <v>450</v>
      </c>
      <c r="AD441" s="38">
        <v>1</v>
      </c>
    </row>
    <row r="442" ht="36" customHeight="1" spans="1:30">
      <c r="A442" s="12"/>
      <c r="B442" s="12">
        <f>COUNT($B$1:B441)+1</f>
        <v>435</v>
      </c>
      <c r="C442" s="12" t="s">
        <v>413</v>
      </c>
      <c r="D442" s="12" t="s">
        <v>433</v>
      </c>
      <c r="E442" s="26" t="s">
        <v>435</v>
      </c>
      <c r="F442" s="24" t="s">
        <v>436</v>
      </c>
      <c r="G442" s="25" t="s">
        <v>41</v>
      </c>
      <c r="H442" s="26">
        <v>194</v>
      </c>
      <c r="I442" s="25"/>
      <c r="J442" s="24" t="s">
        <v>43</v>
      </c>
      <c r="K442" s="25" t="s">
        <v>205</v>
      </c>
      <c r="L442" s="25" t="s">
        <v>126</v>
      </c>
      <c r="M442" s="25" t="s">
        <v>46</v>
      </c>
      <c r="N442" s="25"/>
      <c r="O442" s="25"/>
      <c r="P442" s="25"/>
      <c r="Q442" s="25" t="s">
        <v>535</v>
      </c>
      <c r="R442" s="25" t="s">
        <v>573</v>
      </c>
      <c r="S442" s="24"/>
      <c r="T442" s="26">
        <v>2017</v>
      </c>
      <c r="U442" s="25" t="s">
        <v>49</v>
      </c>
      <c r="V442" s="25" t="s">
        <v>522</v>
      </c>
      <c r="W442" s="25" t="s">
        <v>523</v>
      </c>
      <c r="X442" s="25" t="s">
        <v>790</v>
      </c>
      <c r="Y442" s="37" t="s">
        <v>540</v>
      </c>
      <c r="Z442" s="37" t="s">
        <v>541</v>
      </c>
      <c r="AA442" s="81">
        <v>1</v>
      </c>
      <c r="AB442" s="37">
        <v>460</v>
      </c>
      <c r="AC442" s="37">
        <f t="shared" si="4"/>
        <v>266</v>
      </c>
      <c r="AD442" s="25">
        <v>1</v>
      </c>
    </row>
    <row r="443" ht="36" customHeight="1" spans="1:30">
      <c r="A443" s="29"/>
      <c r="B443" s="29">
        <f>COUNT($B$1:B442)+1</f>
        <v>436</v>
      </c>
      <c r="C443" s="18" t="s">
        <v>413</v>
      </c>
      <c r="D443" s="18" t="s">
        <v>433</v>
      </c>
      <c r="E443" s="18" t="s">
        <v>269</v>
      </c>
      <c r="F443" s="18" t="s">
        <v>791</v>
      </c>
      <c r="G443" s="28" t="s">
        <v>41</v>
      </c>
      <c r="H443" s="29">
        <v>390</v>
      </c>
      <c r="I443" s="28"/>
      <c r="J443" s="18" t="s">
        <v>43</v>
      </c>
      <c r="K443" s="28" t="s">
        <v>198</v>
      </c>
      <c r="L443" s="28" t="s">
        <v>126</v>
      </c>
      <c r="M443" s="28" t="s">
        <v>46</v>
      </c>
      <c r="N443" s="28"/>
      <c r="O443" s="28"/>
      <c r="P443" s="28"/>
      <c r="Q443" s="28" t="s">
        <v>521</v>
      </c>
      <c r="R443" s="28" t="s">
        <v>445</v>
      </c>
      <c r="S443" s="18"/>
      <c r="T443" s="28" t="s">
        <v>48</v>
      </c>
      <c r="U443" s="28" t="s">
        <v>77</v>
      </c>
      <c r="V443" s="28" t="s">
        <v>522</v>
      </c>
      <c r="W443" s="25" t="s">
        <v>523</v>
      </c>
      <c r="X443" s="37" t="s">
        <v>792</v>
      </c>
      <c r="Y443" s="37" t="s">
        <v>529</v>
      </c>
      <c r="Z443" s="37" t="s">
        <v>526</v>
      </c>
      <c r="AA443" s="37" t="s">
        <v>526</v>
      </c>
      <c r="AB443" s="37">
        <f>H443</f>
        <v>390</v>
      </c>
      <c r="AC443" s="37">
        <f t="shared" ref="AC443:AC474" si="5">AB443-H443</f>
        <v>0</v>
      </c>
      <c r="AD443" s="28">
        <v>1</v>
      </c>
    </row>
    <row r="444" ht="36" customHeight="1" spans="1:30">
      <c r="A444" s="38">
        <v>119</v>
      </c>
      <c r="B444" s="38">
        <f>COUNT($B$1:B443)+1</f>
        <v>437</v>
      </c>
      <c r="C444" s="38" t="s">
        <v>413</v>
      </c>
      <c r="D444" s="18" t="s">
        <v>433</v>
      </c>
      <c r="E444" s="38" t="s">
        <v>334</v>
      </c>
      <c r="F444" s="18" t="s">
        <v>793</v>
      </c>
      <c r="G444" s="18" t="s">
        <v>41</v>
      </c>
      <c r="H444" s="18">
        <v>359</v>
      </c>
      <c r="I444" s="18"/>
      <c r="J444" s="18" t="s">
        <v>43</v>
      </c>
      <c r="K444" s="18" t="s">
        <v>111</v>
      </c>
      <c r="L444" s="18" t="s">
        <v>112</v>
      </c>
      <c r="M444" s="18" t="s">
        <v>46</v>
      </c>
      <c r="N444" s="18"/>
      <c r="O444" s="18"/>
      <c r="P444" s="18"/>
      <c r="Q444" s="18" t="s">
        <v>521</v>
      </c>
      <c r="R444" s="38" t="s">
        <v>544</v>
      </c>
      <c r="S444" s="18"/>
      <c r="T444" s="28" t="s">
        <v>102</v>
      </c>
      <c r="U444" s="18" t="s">
        <v>49</v>
      </c>
      <c r="V444" s="37" t="s">
        <v>522</v>
      </c>
      <c r="W444" s="25" t="s">
        <v>523</v>
      </c>
      <c r="X444" s="18"/>
      <c r="Y444" s="37" t="s">
        <v>540</v>
      </c>
      <c r="Z444" s="37" t="s">
        <v>541</v>
      </c>
      <c r="AA444" s="38">
        <v>0.9</v>
      </c>
      <c r="AB444" s="38">
        <v>450</v>
      </c>
      <c r="AC444" s="37">
        <f t="shared" si="5"/>
        <v>91</v>
      </c>
      <c r="AD444" s="37">
        <v>1</v>
      </c>
    </row>
    <row r="445" ht="36" customHeight="1" spans="1:30">
      <c r="A445" s="82">
        <f>COUNT($A$1:A444)+1</f>
        <v>332</v>
      </c>
      <c r="B445" s="82">
        <f>COUNT($B$1:B444)+1</f>
        <v>438</v>
      </c>
      <c r="C445" s="82" t="s">
        <v>413</v>
      </c>
      <c r="D445" s="82" t="s">
        <v>433</v>
      </c>
      <c r="E445" s="82" t="s">
        <v>473</v>
      </c>
      <c r="F445" s="82" t="s">
        <v>794</v>
      </c>
      <c r="G445" s="38" t="s">
        <v>69</v>
      </c>
      <c r="H445" s="38">
        <v>108</v>
      </c>
      <c r="I445" s="38"/>
      <c r="J445" s="38" t="s">
        <v>43</v>
      </c>
      <c r="K445" s="38" t="s">
        <v>548</v>
      </c>
      <c r="L445" s="38"/>
      <c r="M445" s="38" t="s">
        <v>534</v>
      </c>
      <c r="N445" s="38"/>
      <c r="O445" s="38"/>
      <c r="P445" s="38"/>
      <c r="Q445" s="38" t="s">
        <v>552</v>
      </c>
      <c r="R445" s="38" t="s">
        <v>549</v>
      </c>
      <c r="S445" s="38"/>
      <c r="T445" s="28" t="s">
        <v>212</v>
      </c>
      <c r="U445" s="38" t="s">
        <v>49</v>
      </c>
      <c r="V445" s="38" t="s">
        <v>522</v>
      </c>
      <c r="W445" s="25" t="s">
        <v>523</v>
      </c>
      <c r="X445" s="38" t="s">
        <v>795</v>
      </c>
      <c r="Y445" s="38" t="s">
        <v>540</v>
      </c>
      <c r="Z445" s="38" t="s">
        <v>796</v>
      </c>
      <c r="AA445" s="37">
        <v>0.9</v>
      </c>
      <c r="AB445" s="38">
        <v>216</v>
      </c>
      <c r="AC445" s="37">
        <f t="shared" si="5"/>
        <v>108</v>
      </c>
      <c r="AD445" s="38"/>
    </row>
    <row r="446" ht="36" customHeight="1" spans="1:30">
      <c r="A446" s="82"/>
      <c r="B446" s="82">
        <f>COUNT($B$1:B445)+1</f>
        <v>439</v>
      </c>
      <c r="C446" s="82" t="s">
        <v>413</v>
      </c>
      <c r="D446" s="82" t="s">
        <v>433</v>
      </c>
      <c r="E446" s="82" t="s">
        <v>473</v>
      </c>
      <c r="F446" s="82" t="s">
        <v>794</v>
      </c>
      <c r="G446" s="38" t="s">
        <v>41</v>
      </c>
      <c r="H446" s="38">
        <v>225</v>
      </c>
      <c r="I446" s="38"/>
      <c r="J446" s="38" t="s">
        <v>43</v>
      </c>
      <c r="K446" s="38" t="s">
        <v>548</v>
      </c>
      <c r="L446" s="38"/>
      <c r="M446" s="38" t="s">
        <v>534</v>
      </c>
      <c r="N446" s="38"/>
      <c r="O446" s="38"/>
      <c r="P446" s="38"/>
      <c r="Q446" s="38" t="s">
        <v>521</v>
      </c>
      <c r="R446" s="38" t="s">
        <v>549</v>
      </c>
      <c r="S446" s="38"/>
      <c r="T446" s="28" t="s">
        <v>212</v>
      </c>
      <c r="U446" s="38" t="s">
        <v>49</v>
      </c>
      <c r="V446" s="38" t="s">
        <v>522</v>
      </c>
      <c r="W446" s="25" t="s">
        <v>523</v>
      </c>
      <c r="X446" s="38" t="s">
        <v>795</v>
      </c>
      <c r="Y446" s="38" t="s">
        <v>540</v>
      </c>
      <c r="Z446" s="38" t="s">
        <v>796</v>
      </c>
      <c r="AA446" s="37">
        <v>0.9</v>
      </c>
      <c r="AB446" s="38">
        <v>450</v>
      </c>
      <c r="AC446" s="37">
        <f t="shared" si="5"/>
        <v>225</v>
      </c>
      <c r="AD446" s="38"/>
    </row>
    <row r="447" ht="36" customHeight="1" spans="1:30">
      <c r="A447" s="38">
        <v>109</v>
      </c>
      <c r="B447" s="38">
        <f>COUNT($B$1:B446)+1</f>
        <v>440</v>
      </c>
      <c r="C447" s="38" t="s">
        <v>413</v>
      </c>
      <c r="D447" s="38" t="s">
        <v>448</v>
      </c>
      <c r="E447" s="38" t="s">
        <v>473</v>
      </c>
      <c r="F447" s="18" t="s">
        <v>797</v>
      </c>
      <c r="G447" s="38" t="s">
        <v>69</v>
      </c>
      <c r="H447" s="38">
        <v>119</v>
      </c>
      <c r="I447" s="37"/>
      <c r="J447" s="18" t="s">
        <v>43</v>
      </c>
      <c r="K447" s="37" t="s">
        <v>125</v>
      </c>
      <c r="L447" s="37" t="s">
        <v>126</v>
      </c>
      <c r="M447" s="37" t="s">
        <v>46</v>
      </c>
      <c r="N447" s="37"/>
      <c r="O447" s="37"/>
      <c r="P447" s="37"/>
      <c r="Q447" s="38" t="s">
        <v>798</v>
      </c>
      <c r="R447" s="60">
        <v>43770</v>
      </c>
      <c r="S447" s="18"/>
      <c r="T447" s="28" t="s">
        <v>102</v>
      </c>
      <c r="U447" s="37" t="s">
        <v>77</v>
      </c>
      <c r="V447" s="37" t="s">
        <v>522</v>
      </c>
      <c r="W447" s="25" t="s">
        <v>523</v>
      </c>
      <c r="X447" s="37" t="s">
        <v>799</v>
      </c>
      <c r="Y447" s="37" t="s">
        <v>529</v>
      </c>
      <c r="Z447" s="37" t="s">
        <v>526</v>
      </c>
      <c r="AA447" s="37" t="s">
        <v>526</v>
      </c>
      <c r="AB447" s="37">
        <f>H447</f>
        <v>119</v>
      </c>
      <c r="AC447" s="37">
        <f t="shared" si="5"/>
        <v>0</v>
      </c>
      <c r="AD447" s="37">
        <v>1</v>
      </c>
    </row>
    <row r="448" ht="36" customHeight="1" spans="1:30">
      <c r="A448" s="38"/>
      <c r="B448" s="38">
        <f>COUNT($B$1:B447)+1</f>
        <v>441</v>
      </c>
      <c r="C448" s="38" t="s">
        <v>413</v>
      </c>
      <c r="D448" s="38" t="s">
        <v>448</v>
      </c>
      <c r="E448" s="38" t="s">
        <v>473</v>
      </c>
      <c r="F448" s="18" t="s">
        <v>797</v>
      </c>
      <c r="G448" s="38" t="s">
        <v>41</v>
      </c>
      <c r="H448" s="38">
        <v>210</v>
      </c>
      <c r="I448" s="37"/>
      <c r="J448" s="18" t="s">
        <v>43</v>
      </c>
      <c r="K448" s="37" t="s">
        <v>800</v>
      </c>
      <c r="L448" s="37" t="s">
        <v>101</v>
      </c>
      <c r="M448" s="37" t="s">
        <v>46</v>
      </c>
      <c r="N448" s="37"/>
      <c r="O448" s="37"/>
      <c r="P448" s="37"/>
      <c r="Q448" s="38" t="s">
        <v>535</v>
      </c>
      <c r="R448" s="60">
        <v>43800</v>
      </c>
      <c r="S448" s="18"/>
      <c r="T448" s="28" t="s">
        <v>102</v>
      </c>
      <c r="U448" s="37" t="s">
        <v>77</v>
      </c>
      <c r="V448" s="37" t="s">
        <v>522</v>
      </c>
      <c r="W448" s="25" t="s">
        <v>523</v>
      </c>
      <c r="X448" s="37" t="s">
        <v>801</v>
      </c>
      <c r="Y448" s="37" t="s">
        <v>529</v>
      </c>
      <c r="Z448" s="37" t="s">
        <v>526</v>
      </c>
      <c r="AA448" s="37" t="s">
        <v>526</v>
      </c>
      <c r="AB448" s="37">
        <f>H448</f>
        <v>210</v>
      </c>
      <c r="AC448" s="37">
        <f t="shared" si="5"/>
        <v>0</v>
      </c>
      <c r="AD448" s="37">
        <v>1</v>
      </c>
    </row>
    <row r="449" ht="36" customHeight="1" spans="1:30">
      <c r="A449" s="38"/>
      <c r="B449" s="38">
        <f>COUNT($B$1:B448)+1</f>
        <v>442</v>
      </c>
      <c r="C449" s="38" t="s">
        <v>413</v>
      </c>
      <c r="D449" s="38" t="s">
        <v>448</v>
      </c>
      <c r="E449" s="38" t="s">
        <v>78</v>
      </c>
      <c r="F449" s="18" t="s">
        <v>802</v>
      </c>
      <c r="G449" s="38" t="s">
        <v>41</v>
      </c>
      <c r="H449" s="38">
        <v>220</v>
      </c>
      <c r="I449" s="37"/>
      <c r="J449" s="18" t="s">
        <v>43</v>
      </c>
      <c r="K449" s="37" t="s">
        <v>533</v>
      </c>
      <c r="L449" s="37"/>
      <c r="M449" s="37" t="s">
        <v>46</v>
      </c>
      <c r="N449" s="37"/>
      <c r="O449" s="37"/>
      <c r="P449" s="37"/>
      <c r="Q449" s="37" t="s">
        <v>521</v>
      </c>
      <c r="R449" s="37" t="s">
        <v>536</v>
      </c>
      <c r="S449" s="18"/>
      <c r="T449" s="28" t="s">
        <v>102</v>
      </c>
      <c r="U449" s="37" t="s">
        <v>49</v>
      </c>
      <c r="V449" s="37" t="s">
        <v>522</v>
      </c>
      <c r="W449" s="25" t="s">
        <v>523</v>
      </c>
      <c r="X449" s="38"/>
      <c r="Y449" s="38" t="s">
        <v>538</v>
      </c>
      <c r="Z449" s="38" t="s">
        <v>526</v>
      </c>
      <c r="AA449" s="37" t="s">
        <v>526</v>
      </c>
      <c r="AB449" s="37">
        <f>H449</f>
        <v>220</v>
      </c>
      <c r="AC449" s="37">
        <f t="shared" si="5"/>
        <v>0</v>
      </c>
      <c r="AD449" s="37"/>
    </row>
    <row r="450" ht="36" customHeight="1" spans="1:30">
      <c r="A450" s="12">
        <v>98</v>
      </c>
      <c r="B450" s="12">
        <f>COUNT($B$1:B449)+1</f>
        <v>443</v>
      </c>
      <c r="C450" s="12" t="s">
        <v>413</v>
      </c>
      <c r="D450" s="12" t="s">
        <v>453</v>
      </c>
      <c r="E450" s="26" t="s">
        <v>365</v>
      </c>
      <c r="F450" s="72" t="s">
        <v>458</v>
      </c>
      <c r="G450" s="25" t="s">
        <v>69</v>
      </c>
      <c r="H450" s="26">
        <v>177</v>
      </c>
      <c r="I450" s="25"/>
      <c r="J450" s="72" t="s">
        <v>43</v>
      </c>
      <c r="K450" s="25" t="s">
        <v>803</v>
      </c>
      <c r="L450" s="25" t="s">
        <v>101</v>
      </c>
      <c r="M450" s="37" t="s">
        <v>46</v>
      </c>
      <c r="N450" s="25"/>
      <c r="O450" s="25"/>
      <c r="P450" s="25"/>
      <c r="Q450" s="25" t="s">
        <v>552</v>
      </c>
      <c r="R450" s="25" t="s">
        <v>107</v>
      </c>
      <c r="S450" s="72"/>
      <c r="T450" s="26">
        <v>2017</v>
      </c>
      <c r="U450" s="25" t="s">
        <v>49</v>
      </c>
      <c r="V450" s="25" t="s">
        <v>522</v>
      </c>
      <c r="W450" s="25" t="s">
        <v>523</v>
      </c>
      <c r="X450" s="25"/>
      <c r="Y450" s="37" t="s">
        <v>540</v>
      </c>
      <c r="Z450" s="37" t="s">
        <v>541</v>
      </c>
      <c r="AA450" s="81">
        <v>1</v>
      </c>
      <c r="AB450" s="37">
        <v>240</v>
      </c>
      <c r="AC450" s="37">
        <f t="shared" si="5"/>
        <v>63</v>
      </c>
      <c r="AD450" s="25">
        <v>1</v>
      </c>
    </row>
    <row r="451" ht="36" customHeight="1" spans="1:30">
      <c r="A451" s="12"/>
      <c r="B451" s="12">
        <f>COUNT($B$1:B450)+1</f>
        <v>444</v>
      </c>
      <c r="C451" s="12" t="s">
        <v>413</v>
      </c>
      <c r="D451" s="12" t="s">
        <v>453</v>
      </c>
      <c r="E451" s="26" t="s">
        <v>462</v>
      </c>
      <c r="F451" s="24" t="s">
        <v>463</v>
      </c>
      <c r="G451" s="25" t="s">
        <v>41</v>
      </c>
      <c r="H451" s="26">
        <v>169</v>
      </c>
      <c r="I451" s="25"/>
      <c r="J451" s="24" t="s">
        <v>43</v>
      </c>
      <c r="K451" s="20" t="s">
        <v>65</v>
      </c>
      <c r="L451" s="25" t="s">
        <v>45</v>
      </c>
      <c r="M451" s="37" t="s">
        <v>46</v>
      </c>
      <c r="N451" s="25"/>
      <c r="O451" s="25"/>
      <c r="P451" s="25"/>
      <c r="Q451" s="25" t="s">
        <v>535</v>
      </c>
      <c r="R451" s="25" t="s">
        <v>66</v>
      </c>
      <c r="S451" s="24"/>
      <c r="T451" s="26">
        <v>2017</v>
      </c>
      <c r="U451" s="25" t="s">
        <v>49</v>
      </c>
      <c r="V451" s="25" t="s">
        <v>522</v>
      </c>
      <c r="W451" s="25" t="s">
        <v>523</v>
      </c>
      <c r="X451" s="37"/>
      <c r="Y451" s="37" t="s">
        <v>540</v>
      </c>
      <c r="Z451" s="37" t="s">
        <v>541</v>
      </c>
      <c r="AA451" s="37">
        <v>1.3</v>
      </c>
      <c r="AB451" s="37">
        <v>598</v>
      </c>
      <c r="AC451" s="37">
        <f t="shared" si="5"/>
        <v>429</v>
      </c>
      <c r="AD451" s="25">
        <v>1</v>
      </c>
    </row>
    <row r="452" ht="36" customHeight="1" spans="1:30">
      <c r="A452" s="29">
        <v>102</v>
      </c>
      <c r="B452" s="29">
        <f>COUNT($B$1:B451)+1</f>
        <v>445</v>
      </c>
      <c r="C452" s="18" t="s">
        <v>413</v>
      </c>
      <c r="D452" s="18" t="s">
        <v>453</v>
      </c>
      <c r="E452" s="18" t="s">
        <v>465</v>
      </c>
      <c r="F452" s="18" t="s">
        <v>804</v>
      </c>
      <c r="G452" s="28" t="s">
        <v>41</v>
      </c>
      <c r="H452" s="30">
        <v>390</v>
      </c>
      <c r="I452" s="28"/>
      <c r="J452" s="18" t="s">
        <v>43</v>
      </c>
      <c r="K452" s="20" t="s">
        <v>65</v>
      </c>
      <c r="L452" s="28" t="s">
        <v>45</v>
      </c>
      <c r="M452" s="28" t="s">
        <v>46</v>
      </c>
      <c r="N452" s="28"/>
      <c r="O452" s="28"/>
      <c r="P452" s="28"/>
      <c r="Q452" s="28" t="s">
        <v>521</v>
      </c>
      <c r="R452" s="28" t="s">
        <v>66</v>
      </c>
      <c r="S452" s="18"/>
      <c r="T452" s="28" t="s">
        <v>48</v>
      </c>
      <c r="U452" s="28" t="s">
        <v>77</v>
      </c>
      <c r="V452" s="28" t="s">
        <v>522</v>
      </c>
      <c r="W452" s="25" t="s">
        <v>523</v>
      </c>
      <c r="X452" s="37" t="s">
        <v>792</v>
      </c>
      <c r="Y452" s="37" t="s">
        <v>529</v>
      </c>
      <c r="Z452" s="37" t="s">
        <v>526</v>
      </c>
      <c r="AA452" s="37" t="s">
        <v>526</v>
      </c>
      <c r="AB452" s="37">
        <f>H452</f>
        <v>390</v>
      </c>
      <c r="AC452" s="37">
        <f t="shared" si="5"/>
        <v>0</v>
      </c>
      <c r="AD452" s="28">
        <v>1</v>
      </c>
    </row>
    <row r="453" ht="36" customHeight="1" spans="1:30">
      <c r="A453" s="29">
        <v>105</v>
      </c>
      <c r="B453" s="29">
        <f>COUNT($B$1:B452)+1</f>
        <v>446</v>
      </c>
      <c r="C453" s="18" t="s">
        <v>413</v>
      </c>
      <c r="D453" s="18" t="s">
        <v>453</v>
      </c>
      <c r="E453" s="18" t="s">
        <v>417</v>
      </c>
      <c r="F453" s="18" t="s">
        <v>454</v>
      </c>
      <c r="G453" s="28" t="s">
        <v>563</v>
      </c>
      <c r="H453" s="29">
        <v>109</v>
      </c>
      <c r="I453" s="28"/>
      <c r="J453" s="18" t="s">
        <v>43</v>
      </c>
      <c r="K453" s="20" t="s">
        <v>65</v>
      </c>
      <c r="L453" s="28" t="s">
        <v>45</v>
      </c>
      <c r="M453" s="28" t="s">
        <v>46</v>
      </c>
      <c r="N453" s="28"/>
      <c r="O453" s="28"/>
      <c r="P453" s="28"/>
      <c r="Q453" s="28" t="s">
        <v>805</v>
      </c>
      <c r="R453" s="28" t="s">
        <v>66</v>
      </c>
      <c r="S453" s="18"/>
      <c r="T453" s="28" t="s">
        <v>48</v>
      </c>
      <c r="U453" s="28" t="s">
        <v>49</v>
      </c>
      <c r="V453" s="28" t="s">
        <v>522</v>
      </c>
      <c r="W453" s="25" t="s">
        <v>523</v>
      </c>
      <c r="X453" s="28"/>
      <c r="Y453" s="37" t="s">
        <v>540</v>
      </c>
      <c r="Z453" s="37" t="s">
        <v>541</v>
      </c>
      <c r="AA453" s="37">
        <v>1.3</v>
      </c>
      <c r="AB453" s="37">
        <v>182</v>
      </c>
      <c r="AC453" s="37">
        <f t="shared" si="5"/>
        <v>73</v>
      </c>
      <c r="AD453" s="28">
        <v>1</v>
      </c>
    </row>
    <row r="454" ht="36" customHeight="1" spans="1:30">
      <c r="A454" s="29">
        <v>98</v>
      </c>
      <c r="B454" s="29">
        <f>COUNT($B$1:B453)+1</f>
        <v>447</v>
      </c>
      <c r="C454" s="18" t="s">
        <v>413</v>
      </c>
      <c r="D454" s="18" t="s">
        <v>469</v>
      </c>
      <c r="E454" s="18" t="s">
        <v>806</v>
      </c>
      <c r="F454" s="18" t="s">
        <v>807</v>
      </c>
      <c r="G454" s="28" t="s">
        <v>41</v>
      </c>
      <c r="H454" s="29">
        <v>390</v>
      </c>
      <c r="I454" s="28"/>
      <c r="J454" s="18" t="s">
        <v>43</v>
      </c>
      <c r="K454" s="20" t="s">
        <v>65</v>
      </c>
      <c r="L454" s="28" t="s">
        <v>45</v>
      </c>
      <c r="M454" s="28" t="s">
        <v>46</v>
      </c>
      <c r="N454" s="28"/>
      <c r="O454" s="28"/>
      <c r="P454" s="28"/>
      <c r="Q454" s="28" t="s">
        <v>521</v>
      </c>
      <c r="R454" s="28" t="s">
        <v>66</v>
      </c>
      <c r="S454" s="18"/>
      <c r="T454" s="28" t="s">
        <v>48</v>
      </c>
      <c r="U454" s="28" t="s">
        <v>49</v>
      </c>
      <c r="V454" s="28" t="s">
        <v>522</v>
      </c>
      <c r="W454" s="25" t="s">
        <v>523</v>
      </c>
      <c r="X454" s="28"/>
      <c r="Y454" s="37" t="s">
        <v>540</v>
      </c>
      <c r="Z454" s="37" t="s">
        <v>541</v>
      </c>
      <c r="AA454" s="37">
        <v>1.3</v>
      </c>
      <c r="AB454" s="37">
        <v>650</v>
      </c>
      <c r="AC454" s="37">
        <f t="shared" si="5"/>
        <v>260</v>
      </c>
      <c r="AD454" s="28">
        <v>1</v>
      </c>
    </row>
    <row r="455" ht="36" customHeight="1" spans="1:30">
      <c r="A455" s="29" t="s">
        <v>53</v>
      </c>
      <c r="B455" s="29">
        <f>COUNT($B$1:B454)+1</f>
        <v>448</v>
      </c>
      <c r="C455" s="18" t="s">
        <v>413</v>
      </c>
      <c r="D455" s="18" t="s">
        <v>469</v>
      </c>
      <c r="E455" s="18" t="s">
        <v>429</v>
      </c>
      <c r="F455" s="18" t="s">
        <v>808</v>
      </c>
      <c r="G455" s="28" t="s">
        <v>41</v>
      </c>
      <c r="H455" s="18">
        <v>598</v>
      </c>
      <c r="I455" s="28"/>
      <c r="J455" s="18" t="s">
        <v>43</v>
      </c>
      <c r="K455" s="20" t="s">
        <v>65</v>
      </c>
      <c r="L455" s="28" t="s">
        <v>45</v>
      </c>
      <c r="M455" s="28" t="s">
        <v>46</v>
      </c>
      <c r="N455" s="28"/>
      <c r="O455" s="28"/>
      <c r="P455" s="28"/>
      <c r="Q455" s="18" t="s">
        <v>535</v>
      </c>
      <c r="R455" s="28" t="s">
        <v>66</v>
      </c>
      <c r="S455" s="18"/>
      <c r="T455" s="28" t="s">
        <v>48</v>
      </c>
      <c r="U455" s="28" t="s">
        <v>77</v>
      </c>
      <c r="V455" s="28" t="s">
        <v>522</v>
      </c>
      <c r="W455" s="25" t="s">
        <v>523</v>
      </c>
      <c r="X455" s="37" t="s">
        <v>590</v>
      </c>
      <c r="Y455" s="37" t="s">
        <v>529</v>
      </c>
      <c r="Z455" s="37" t="s">
        <v>530</v>
      </c>
      <c r="AA455" s="37" t="s">
        <v>526</v>
      </c>
      <c r="AB455" s="37">
        <f>H455</f>
        <v>598</v>
      </c>
      <c r="AC455" s="37">
        <f t="shared" si="5"/>
        <v>0</v>
      </c>
      <c r="AD455" s="28"/>
    </row>
    <row r="456" ht="36" customHeight="1" spans="1:30">
      <c r="A456" s="38">
        <v>115</v>
      </c>
      <c r="B456" s="38">
        <f>COUNT($B$1:B455)+1</f>
        <v>449</v>
      </c>
      <c r="C456" s="38" t="s">
        <v>413</v>
      </c>
      <c r="D456" s="38" t="s">
        <v>469</v>
      </c>
      <c r="E456" s="38" t="s">
        <v>78</v>
      </c>
      <c r="F456" s="18" t="s">
        <v>809</v>
      </c>
      <c r="G456" s="38" t="s">
        <v>41</v>
      </c>
      <c r="H456" s="38">
        <v>240</v>
      </c>
      <c r="I456" s="37"/>
      <c r="J456" s="18" t="s">
        <v>43</v>
      </c>
      <c r="K456" s="37" t="s">
        <v>292</v>
      </c>
      <c r="L456" s="37" t="s">
        <v>101</v>
      </c>
      <c r="M456" s="37" t="s">
        <v>46</v>
      </c>
      <c r="N456" s="37"/>
      <c r="O456" s="37"/>
      <c r="P456" s="37"/>
      <c r="Q456" s="37" t="s">
        <v>521</v>
      </c>
      <c r="R456" s="60">
        <v>43983</v>
      </c>
      <c r="S456" s="18"/>
      <c r="T456" s="28" t="s">
        <v>102</v>
      </c>
      <c r="U456" s="37" t="s">
        <v>77</v>
      </c>
      <c r="V456" s="37" t="s">
        <v>522</v>
      </c>
      <c r="W456" s="25" t="s">
        <v>523</v>
      </c>
      <c r="X456" s="37" t="s">
        <v>810</v>
      </c>
      <c r="Y456" s="37" t="s">
        <v>811</v>
      </c>
      <c r="Z456" s="37"/>
      <c r="AA456" s="37"/>
      <c r="AB456" s="37"/>
      <c r="AC456" s="37"/>
      <c r="AD456" s="37"/>
    </row>
    <row r="457" ht="36" customHeight="1" spans="1:30">
      <c r="A457" s="38">
        <v>118</v>
      </c>
      <c r="B457" s="38">
        <f>COUNT($B$1:B456)+1</f>
        <v>450</v>
      </c>
      <c r="C457" s="38" t="s">
        <v>413</v>
      </c>
      <c r="D457" s="38" t="s">
        <v>472</v>
      </c>
      <c r="E457" s="18" t="s">
        <v>473</v>
      </c>
      <c r="F457" s="18" t="s">
        <v>812</v>
      </c>
      <c r="G457" s="38" t="s">
        <v>41</v>
      </c>
      <c r="H457" s="38">
        <v>220</v>
      </c>
      <c r="I457" s="37"/>
      <c r="J457" s="18" t="s">
        <v>43</v>
      </c>
      <c r="K457" s="37" t="s">
        <v>533</v>
      </c>
      <c r="L457" s="37"/>
      <c r="M457" s="37" t="s">
        <v>534</v>
      </c>
      <c r="N457" s="37"/>
      <c r="O457" s="37"/>
      <c r="P457" s="37"/>
      <c r="Q457" s="37" t="s">
        <v>521</v>
      </c>
      <c r="R457" s="37" t="s">
        <v>536</v>
      </c>
      <c r="S457" s="18"/>
      <c r="T457" s="28" t="s">
        <v>102</v>
      </c>
      <c r="U457" s="37" t="s">
        <v>49</v>
      </c>
      <c r="V457" s="37" t="s">
        <v>522</v>
      </c>
      <c r="W457" s="25" t="s">
        <v>523</v>
      </c>
      <c r="X457" s="38" t="s">
        <v>537</v>
      </c>
      <c r="Y457" s="38" t="s">
        <v>538</v>
      </c>
      <c r="Z457" s="38" t="s">
        <v>539</v>
      </c>
      <c r="AA457" s="37" t="s">
        <v>526</v>
      </c>
      <c r="AB457" s="37">
        <f>H457</f>
        <v>220</v>
      </c>
      <c r="AC457" s="37">
        <f t="shared" si="5"/>
        <v>0</v>
      </c>
      <c r="AD457" s="37"/>
    </row>
    <row r="458" ht="36" customHeight="1" spans="1:30">
      <c r="A458" s="38">
        <f>COUNT($A$1:A457)+1</f>
        <v>340</v>
      </c>
      <c r="B458" s="38">
        <f>COUNT($B$1:B457)+1</f>
        <v>451</v>
      </c>
      <c r="C458" s="38" t="s">
        <v>413</v>
      </c>
      <c r="D458" s="38" t="s">
        <v>472</v>
      </c>
      <c r="E458" s="38" t="s">
        <v>473</v>
      </c>
      <c r="F458" s="38" t="s">
        <v>813</v>
      </c>
      <c r="G458" s="38" t="s">
        <v>41</v>
      </c>
      <c r="H458" s="38">
        <v>207</v>
      </c>
      <c r="I458" s="38"/>
      <c r="J458" s="38" t="s">
        <v>43</v>
      </c>
      <c r="K458" s="38" t="s">
        <v>432</v>
      </c>
      <c r="L458" s="37" t="s">
        <v>112</v>
      </c>
      <c r="M458" s="38" t="s">
        <v>46</v>
      </c>
      <c r="N458" s="38"/>
      <c r="O458" s="38"/>
      <c r="P458" s="38"/>
      <c r="Q458" s="38" t="s">
        <v>535</v>
      </c>
      <c r="R458" s="80">
        <v>44166</v>
      </c>
      <c r="S458" s="80"/>
      <c r="T458" s="28" t="s">
        <v>212</v>
      </c>
      <c r="U458" s="38" t="s">
        <v>49</v>
      </c>
      <c r="V458" s="38" t="s">
        <v>522</v>
      </c>
      <c r="W458" s="25" t="s">
        <v>523</v>
      </c>
      <c r="X458" s="38"/>
      <c r="Y458" s="37" t="s">
        <v>540</v>
      </c>
      <c r="Z458" s="37" t="s">
        <v>541</v>
      </c>
      <c r="AA458" s="37">
        <v>0.9</v>
      </c>
      <c r="AB458" s="37">
        <v>414</v>
      </c>
      <c r="AC458" s="37">
        <f t="shared" si="5"/>
        <v>207</v>
      </c>
      <c r="AD458" s="38">
        <v>1</v>
      </c>
    </row>
    <row r="459" ht="36" customHeight="1" spans="1:30">
      <c r="A459" s="12">
        <v>109</v>
      </c>
      <c r="B459" s="12">
        <f>COUNT($B$1:B458)+1</f>
        <v>452</v>
      </c>
      <c r="C459" s="12" t="s">
        <v>479</v>
      </c>
      <c r="D459" s="12" t="s">
        <v>480</v>
      </c>
      <c r="E459" s="77" t="s">
        <v>481</v>
      </c>
      <c r="F459" s="33" t="s">
        <v>482</v>
      </c>
      <c r="G459" s="25" t="s">
        <v>69</v>
      </c>
      <c r="H459" s="26">
        <v>157</v>
      </c>
      <c r="I459" s="25"/>
      <c r="J459" s="33" t="s">
        <v>43</v>
      </c>
      <c r="K459" s="25" t="s">
        <v>533</v>
      </c>
      <c r="L459" s="25"/>
      <c r="M459" s="25" t="s">
        <v>46</v>
      </c>
      <c r="N459" s="25"/>
      <c r="O459" s="25"/>
      <c r="P459" s="25"/>
      <c r="Q459" s="25" t="s">
        <v>552</v>
      </c>
      <c r="R459" s="25" t="s">
        <v>536</v>
      </c>
      <c r="S459" s="33"/>
      <c r="T459" s="26">
        <v>2017</v>
      </c>
      <c r="U459" s="25" t="s">
        <v>49</v>
      </c>
      <c r="V459" s="25" t="s">
        <v>522</v>
      </c>
      <c r="W459" s="25" t="s">
        <v>523</v>
      </c>
      <c r="X459" s="38"/>
      <c r="Y459" s="38" t="s">
        <v>538</v>
      </c>
      <c r="Z459" s="38" t="s">
        <v>526</v>
      </c>
      <c r="AA459" s="37" t="s">
        <v>526</v>
      </c>
      <c r="AB459" s="37">
        <f>H459</f>
        <v>157</v>
      </c>
      <c r="AC459" s="37">
        <f t="shared" si="5"/>
        <v>0</v>
      </c>
      <c r="AD459" s="25"/>
    </row>
    <row r="460" ht="36" customHeight="1" spans="1:30">
      <c r="A460" s="38">
        <f>COUNT($A$1:A459)+1</f>
        <v>342</v>
      </c>
      <c r="B460" s="38">
        <f>COUNT($B$1:B459)+1</f>
        <v>453</v>
      </c>
      <c r="C460" s="38" t="s">
        <v>479</v>
      </c>
      <c r="D460" s="38" t="s">
        <v>480</v>
      </c>
      <c r="E460" s="38" t="s">
        <v>814</v>
      </c>
      <c r="F460" s="38" t="s">
        <v>815</v>
      </c>
      <c r="G460" s="38" t="s">
        <v>41</v>
      </c>
      <c r="H460" s="38">
        <v>225</v>
      </c>
      <c r="I460" s="38"/>
      <c r="J460" s="38" t="s">
        <v>43</v>
      </c>
      <c r="K460" s="38" t="s">
        <v>111</v>
      </c>
      <c r="L460" s="37" t="s">
        <v>112</v>
      </c>
      <c r="M460" s="38" t="s">
        <v>46</v>
      </c>
      <c r="N460" s="38"/>
      <c r="O460" s="38"/>
      <c r="P460" s="38"/>
      <c r="Q460" s="38" t="s">
        <v>521</v>
      </c>
      <c r="R460" s="38" t="s">
        <v>544</v>
      </c>
      <c r="S460" s="38"/>
      <c r="T460" s="28" t="s">
        <v>212</v>
      </c>
      <c r="U460" s="38" t="s">
        <v>49</v>
      </c>
      <c r="V460" s="38" t="s">
        <v>522</v>
      </c>
      <c r="W460" s="25" t="s">
        <v>523</v>
      </c>
      <c r="X460" s="38"/>
      <c r="Y460" s="37" t="s">
        <v>540</v>
      </c>
      <c r="Z460" s="37" t="s">
        <v>541</v>
      </c>
      <c r="AA460" s="37">
        <v>0.9</v>
      </c>
      <c r="AB460" s="37">
        <v>450</v>
      </c>
      <c r="AC460" s="37">
        <f t="shared" si="5"/>
        <v>225</v>
      </c>
      <c r="AD460" s="38">
        <v>1</v>
      </c>
    </row>
    <row r="461" ht="36" customHeight="1" spans="1:30">
      <c r="A461" s="38">
        <f>COUNT($A$1:A460)+1</f>
        <v>343</v>
      </c>
      <c r="B461" s="38">
        <f>COUNT($B$1:B460)+1</f>
        <v>454</v>
      </c>
      <c r="C461" s="38" t="s">
        <v>479</v>
      </c>
      <c r="D461" s="38" t="s">
        <v>480</v>
      </c>
      <c r="E461" s="38" t="s">
        <v>170</v>
      </c>
      <c r="F461" s="38" t="s">
        <v>816</v>
      </c>
      <c r="G461" s="38" t="s">
        <v>478</v>
      </c>
      <c r="H461" s="38">
        <v>140</v>
      </c>
      <c r="I461" s="38"/>
      <c r="J461" s="38" t="s">
        <v>43</v>
      </c>
      <c r="K461" s="38" t="s">
        <v>198</v>
      </c>
      <c r="L461" s="38" t="s">
        <v>101</v>
      </c>
      <c r="M461" s="38" t="s">
        <v>534</v>
      </c>
      <c r="N461" s="38"/>
      <c r="O461" s="38"/>
      <c r="P461" s="38"/>
      <c r="Q461" s="38" t="s">
        <v>817</v>
      </c>
      <c r="R461" s="80" t="s">
        <v>818</v>
      </c>
      <c r="S461" s="38"/>
      <c r="T461" s="28" t="s">
        <v>212</v>
      </c>
      <c r="U461" s="38" t="s">
        <v>49</v>
      </c>
      <c r="V461" s="38" t="s">
        <v>522</v>
      </c>
      <c r="W461" s="25" t="s">
        <v>523</v>
      </c>
      <c r="X461" s="38" t="s">
        <v>554</v>
      </c>
      <c r="Y461" s="38" t="s">
        <v>540</v>
      </c>
      <c r="Z461" s="38" t="s">
        <v>555</v>
      </c>
      <c r="AA461" s="38">
        <v>0.9</v>
      </c>
      <c r="AB461" s="38">
        <v>279</v>
      </c>
      <c r="AC461" s="37">
        <f t="shared" si="5"/>
        <v>139</v>
      </c>
      <c r="AD461" s="38"/>
    </row>
    <row r="462" ht="36" customHeight="1" spans="1:30">
      <c r="A462" s="38">
        <v>94</v>
      </c>
      <c r="B462" s="38">
        <f>COUNT($B$1:B461)+1</f>
        <v>455</v>
      </c>
      <c r="C462" s="37" t="s">
        <v>479</v>
      </c>
      <c r="D462" s="38" t="s">
        <v>819</v>
      </c>
      <c r="E462" s="18" t="s">
        <v>417</v>
      </c>
      <c r="F462" s="18" t="s">
        <v>820</v>
      </c>
      <c r="G462" s="38" t="s">
        <v>41</v>
      </c>
      <c r="H462" s="38">
        <v>240</v>
      </c>
      <c r="I462" s="37"/>
      <c r="J462" s="18" t="s">
        <v>43</v>
      </c>
      <c r="K462" s="37" t="s">
        <v>533</v>
      </c>
      <c r="L462" s="37"/>
      <c r="M462" s="37" t="s">
        <v>534</v>
      </c>
      <c r="N462" s="37"/>
      <c r="O462" s="37"/>
      <c r="P462" s="37"/>
      <c r="Q462" s="37" t="s">
        <v>521</v>
      </c>
      <c r="R462" s="37" t="s">
        <v>536</v>
      </c>
      <c r="S462" s="18"/>
      <c r="T462" s="28" t="s">
        <v>102</v>
      </c>
      <c r="U462" s="37" t="s">
        <v>49</v>
      </c>
      <c r="V462" s="37" t="s">
        <v>522</v>
      </c>
      <c r="W462" s="25" t="s">
        <v>523</v>
      </c>
      <c r="X462" s="38" t="s">
        <v>537</v>
      </c>
      <c r="Y462" s="38" t="s">
        <v>538</v>
      </c>
      <c r="Z462" s="38" t="s">
        <v>539</v>
      </c>
      <c r="AA462" s="37" t="s">
        <v>526</v>
      </c>
      <c r="AB462" s="37">
        <f>H462</f>
        <v>240</v>
      </c>
      <c r="AC462" s="37">
        <f t="shared" si="5"/>
        <v>0</v>
      </c>
      <c r="AD462" s="37"/>
    </row>
    <row r="463" ht="36" customHeight="1" spans="1:30">
      <c r="A463" s="38">
        <f>COUNT($A$1:A462)+1</f>
        <v>345</v>
      </c>
      <c r="B463" s="38">
        <f>COUNT($B$1:B462)+1</f>
        <v>456</v>
      </c>
      <c r="C463" s="38" t="s">
        <v>479</v>
      </c>
      <c r="D463" s="38" t="s">
        <v>821</v>
      </c>
      <c r="E463" s="38" t="s">
        <v>822</v>
      </c>
      <c r="F463" s="38" t="s">
        <v>823</v>
      </c>
      <c r="G463" s="38" t="s">
        <v>41</v>
      </c>
      <c r="H463" s="38">
        <v>207</v>
      </c>
      <c r="I463" s="38"/>
      <c r="J463" s="38" t="s">
        <v>43</v>
      </c>
      <c r="K463" s="38" t="s">
        <v>111</v>
      </c>
      <c r="L463" s="37" t="s">
        <v>112</v>
      </c>
      <c r="M463" s="38" t="s">
        <v>46</v>
      </c>
      <c r="N463" s="38"/>
      <c r="O463" s="38"/>
      <c r="P463" s="38"/>
      <c r="Q463" s="38" t="s">
        <v>535</v>
      </c>
      <c r="R463" s="38" t="s">
        <v>544</v>
      </c>
      <c r="S463" s="38"/>
      <c r="T463" s="28" t="s">
        <v>212</v>
      </c>
      <c r="U463" s="38" t="s">
        <v>49</v>
      </c>
      <c r="V463" s="38" t="s">
        <v>522</v>
      </c>
      <c r="W463" s="25" t="s">
        <v>523</v>
      </c>
      <c r="X463" s="38"/>
      <c r="Y463" s="37" t="s">
        <v>540</v>
      </c>
      <c r="Z463" s="37" t="s">
        <v>541</v>
      </c>
      <c r="AA463" s="37">
        <v>0.9</v>
      </c>
      <c r="AB463" s="37">
        <v>414</v>
      </c>
      <c r="AC463" s="37">
        <f t="shared" si="5"/>
        <v>207</v>
      </c>
      <c r="AD463" s="38">
        <v>1</v>
      </c>
    </row>
    <row r="464" ht="36" customHeight="1" spans="1:30">
      <c r="A464" s="18" t="s">
        <v>53</v>
      </c>
      <c r="B464" s="18">
        <f>COUNT($B$1:B463)+1</f>
        <v>457</v>
      </c>
      <c r="C464" s="18" t="s">
        <v>479</v>
      </c>
      <c r="D464" s="18" t="s">
        <v>824</v>
      </c>
      <c r="E464" s="18" t="s">
        <v>814</v>
      </c>
      <c r="F464" s="18" t="s">
        <v>825</v>
      </c>
      <c r="G464" s="18" t="s">
        <v>478</v>
      </c>
      <c r="H464" s="18">
        <v>312</v>
      </c>
      <c r="I464" s="18"/>
      <c r="J464" s="18" t="s">
        <v>43</v>
      </c>
      <c r="K464" s="18" t="s">
        <v>65</v>
      </c>
      <c r="L464" s="18" t="s">
        <v>45</v>
      </c>
      <c r="M464" s="38" t="s">
        <v>46</v>
      </c>
      <c r="N464" s="18"/>
      <c r="O464" s="18"/>
      <c r="P464" s="18"/>
      <c r="Q464" s="18" t="s">
        <v>826</v>
      </c>
      <c r="R464" s="18" t="s">
        <v>66</v>
      </c>
      <c r="S464" s="18"/>
      <c r="T464" s="28" t="s">
        <v>48</v>
      </c>
      <c r="U464" s="18" t="s">
        <v>49</v>
      </c>
      <c r="V464" s="28" t="s">
        <v>522</v>
      </c>
      <c r="W464" s="25" t="s">
        <v>523</v>
      </c>
      <c r="X464" s="18"/>
      <c r="Y464" s="37" t="s">
        <v>540</v>
      </c>
      <c r="Z464" s="37" t="s">
        <v>541</v>
      </c>
      <c r="AA464" s="37">
        <v>1.3</v>
      </c>
      <c r="AB464" s="37">
        <v>377</v>
      </c>
      <c r="AC464" s="37">
        <f t="shared" si="5"/>
        <v>65</v>
      </c>
      <c r="AD464" s="28">
        <v>1</v>
      </c>
    </row>
    <row r="465" ht="36" customHeight="1" spans="1:30">
      <c r="A465" s="38">
        <v>96</v>
      </c>
      <c r="B465" s="38">
        <f>COUNT($B$1:B464)+1</f>
        <v>458</v>
      </c>
      <c r="C465" s="37" t="s">
        <v>479</v>
      </c>
      <c r="D465" s="18" t="s">
        <v>824</v>
      </c>
      <c r="E465" s="18" t="s">
        <v>814</v>
      </c>
      <c r="F465" s="18" t="s">
        <v>827</v>
      </c>
      <c r="G465" s="38" t="s">
        <v>41</v>
      </c>
      <c r="H465" s="38">
        <v>240</v>
      </c>
      <c r="I465" s="37"/>
      <c r="J465" s="18" t="s">
        <v>43</v>
      </c>
      <c r="K465" s="37" t="s">
        <v>599</v>
      </c>
      <c r="L465" s="37" t="s">
        <v>101</v>
      </c>
      <c r="M465" s="38" t="s">
        <v>46</v>
      </c>
      <c r="N465" s="37"/>
      <c r="O465" s="37"/>
      <c r="P465" s="37"/>
      <c r="Q465" s="37" t="s">
        <v>521</v>
      </c>
      <c r="R465" s="60">
        <v>44105</v>
      </c>
      <c r="S465" s="18"/>
      <c r="T465" s="28" t="s">
        <v>102</v>
      </c>
      <c r="U465" s="37" t="s">
        <v>49</v>
      </c>
      <c r="V465" s="37" t="s">
        <v>522</v>
      </c>
      <c r="W465" s="25" t="s">
        <v>523</v>
      </c>
      <c r="X465" s="37"/>
      <c r="Y465" s="37" t="s">
        <v>540</v>
      </c>
      <c r="Z465" s="37" t="s">
        <v>541</v>
      </c>
      <c r="AA465" s="37">
        <v>0.9</v>
      </c>
      <c r="AB465" s="37">
        <v>450</v>
      </c>
      <c r="AC465" s="37">
        <f t="shared" si="5"/>
        <v>210</v>
      </c>
      <c r="AD465" s="37">
        <v>1</v>
      </c>
    </row>
    <row r="466" ht="36" customHeight="1" spans="1:30">
      <c r="A466" s="38">
        <f>COUNT($A$1:A465)+1</f>
        <v>347</v>
      </c>
      <c r="B466" s="38">
        <f>COUNT($B$1:B465)+1</f>
        <v>459</v>
      </c>
      <c r="C466" s="38" t="s">
        <v>479</v>
      </c>
      <c r="D466" s="38" t="s">
        <v>824</v>
      </c>
      <c r="E466" s="38" t="s">
        <v>828</v>
      </c>
      <c r="F466" s="38" t="s">
        <v>829</v>
      </c>
      <c r="G466" s="38" t="s">
        <v>69</v>
      </c>
      <c r="H466" s="38">
        <v>108</v>
      </c>
      <c r="I466" s="38"/>
      <c r="J466" s="38" t="s">
        <v>43</v>
      </c>
      <c r="K466" s="38" t="s">
        <v>205</v>
      </c>
      <c r="L466" s="38" t="s">
        <v>101</v>
      </c>
      <c r="M466" s="38" t="s">
        <v>46</v>
      </c>
      <c r="N466" s="38"/>
      <c r="O466" s="38"/>
      <c r="P466" s="38"/>
      <c r="Q466" s="38" t="s">
        <v>552</v>
      </c>
      <c r="R466" s="38" t="s">
        <v>584</v>
      </c>
      <c r="S466" s="38"/>
      <c r="T466" s="28" t="s">
        <v>212</v>
      </c>
      <c r="U466" s="38" t="s">
        <v>49</v>
      </c>
      <c r="V466" s="38" t="s">
        <v>522</v>
      </c>
      <c r="W466" s="25" t="s">
        <v>523</v>
      </c>
      <c r="X466" s="38"/>
      <c r="Y466" s="37" t="s">
        <v>540</v>
      </c>
      <c r="Z466" s="37" t="s">
        <v>541</v>
      </c>
      <c r="AA466" s="37">
        <v>0.9</v>
      </c>
      <c r="AB466" s="37">
        <v>216</v>
      </c>
      <c r="AC466" s="37">
        <f t="shared" si="5"/>
        <v>108</v>
      </c>
      <c r="AD466" s="38">
        <v>1</v>
      </c>
    </row>
    <row r="467" ht="36" customHeight="1" spans="1:30">
      <c r="A467" s="38"/>
      <c r="B467" s="38">
        <f>COUNT($B$1:B466)+1</f>
        <v>460</v>
      </c>
      <c r="C467" s="38" t="s">
        <v>479</v>
      </c>
      <c r="D467" s="38" t="s">
        <v>824</v>
      </c>
      <c r="E467" s="38" t="s">
        <v>828</v>
      </c>
      <c r="F467" s="38" t="s">
        <v>829</v>
      </c>
      <c r="G467" s="38" t="s">
        <v>41</v>
      </c>
      <c r="H467" s="38">
        <v>207</v>
      </c>
      <c r="I467" s="38"/>
      <c r="J467" s="38" t="s">
        <v>43</v>
      </c>
      <c r="K467" s="38" t="s">
        <v>548</v>
      </c>
      <c r="L467" s="38"/>
      <c r="M467" s="38" t="s">
        <v>534</v>
      </c>
      <c r="N467" s="38"/>
      <c r="O467" s="38"/>
      <c r="P467" s="38"/>
      <c r="Q467" s="38" t="s">
        <v>535</v>
      </c>
      <c r="R467" s="38" t="s">
        <v>549</v>
      </c>
      <c r="S467" s="38"/>
      <c r="T467" s="28" t="s">
        <v>212</v>
      </c>
      <c r="U467" s="38" t="s">
        <v>49</v>
      </c>
      <c r="V467" s="38" t="s">
        <v>522</v>
      </c>
      <c r="W467" s="25" t="s">
        <v>523</v>
      </c>
      <c r="X467" s="38" t="s">
        <v>554</v>
      </c>
      <c r="Y467" s="38" t="s">
        <v>540</v>
      </c>
      <c r="Z467" s="38" t="s">
        <v>555</v>
      </c>
      <c r="AA467" s="37">
        <v>0.9</v>
      </c>
      <c r="AB467" s="38">
        <v>414</v>
      </c>
      <c r="AC467" s="37">
        <f t="shared" si="5"/>
        <v>207</v>
      </c>
      <c r="AD467" s="38"/>
    </row>
    <row r="468" ht="36" customHeight="1" spans="1:30">
      <c r="A468" s="38">
        <v>100</v>
      </c>
      <c r="B468" s="38">
        <f>COUNT($B$1:B467)+1</f>
        <v>461</v>
      </c>
      <c r="C468" s="37" t="s">
        <v>479</v>
      </c>
      <c r="D468" s="38" t="s">
        <v>830</v>
      </c>
      <c r="E468" s="38" t="s">
        <v>831</v>
      </c>
      <c r="F468" s="18" t="s">
        <v>832</v>
      </c>
      <c r="G468" s="38" t="s">
        <v>69</v>
      </c>
      <c r="H468" s="38">
        <v>109</v>
      </c>
      <c r="I468" s="37"/>
      <c r="J468" s="18" t="s">
        <v>43</v>
      </c>
      <c r="K468" s="37" t="s">
        <v>833</v>
      </c>
      <c r="L468" s="37" t="s">
        <v>126</v>
      </c>
      <c r="M468" s="38" t="s">
        <v>46</v>
      </c>
      <c r="N468" s="37"/>
      <c r="O468" s="37"/>
      <c r="P468" s="37"/>
      <c r="Q468" s="37" t="s">
        <v>552</v>
      </c>
      <c r="R468" s="60">
        <v>43800</v>
      </c>
      <c r="S468" s="18"/>
      <c r="T468" s="28" t="s">
        <v>102</v>
      </c>
      <c r="U468" s="37" t="s">
        <v>49</v>
      </c>
      <c r="V468" s="37" t="s">
        <v>522</v>
      </c>
      <c r="W468" s="25" t="s">
        <v>523</v>
      </c>
      <c r="X468" s="37"/>
      <c r="Y468" s="37" t="s">
        <v>540</v>
      </c>
      <c r="Z468" s="37" t="s">
        <v>541</v>
      </c>
      <c r="AA468" s="37">
        <v>1</v>
      </c>
      <c r="AB468" s="37">
        <v>240</v>
      </c>
      <c r="AC468" s="37">
        <f t="shared" si="5"/>
        <v>131</v>
      </c>
      <c r="AD468" s="37">
        <v>1</v>
      </c>
    </row>
    <row r="469" ht="36" customHeight="1" spans="1:30">
      <c r="A469" s="38"/>
      <c r="B469" s="38">
        <f>COUNT($B$1:B468)+1</f>
        <v>462</v>
      </c>
      <c r="C469" s="37" t="s">
        <v>479</v>
      </c>
      <c r="D469" s="38" t="s">
        <v>830</v>
      </c>
      <c r="E469" s="38" t="s">
        <v>831</v>
      </c>
      <c r="F469" s="18" t="s">
        <v>832</v>
      </c>
      <c r="G469" s="38" t="s">
        <v>41</v>
      </c>
      <c r="H469" s="38">
        <v>195</v>
      </c>
      <c r="I469" s="37"/>
      <c r="J469" s="18" t="s">
        <v>43</v>
      </c>
      <c r="K469" s="37" t="s">
        <v>147</v>
      </c>
      <c r="L469" s="37" t="s">
        <v>112</v>
      </c>
      <c r="M469" s="38" t="s">
        <v>46</v>
      </c>
      <c r="N469" s="37"/>
      <c r="O469" s="37"/>
      <c r="P469" s="37"/>
      <c r="Q469" s="37" t="s">
        <v>834</v>
      </c>
      <c r="R469" s="60">
        <v>44136</v>
      </c>
      <c r="S469" s="18"/>
      <c r="T469" s="28" t="s">
        <v>102</v>
      </c>
      <c r="U469" s="37" t="s">
        <v>49</v>
      </c>
      <c r="V469" s="37" t="s">
        <v>522</v>
      </c>
      <c r="W469" s="25" t="s">
        <v>523</v>
      </c>
      <c r="X469" s="37"/>
      <c r="Y469" s="37" t="s">
        <v>540</v>
      </c>
      <c r="Z469" s="37" t="s">
        <v>541</v>
      </c>
      <c r="AA469" s="37">
        <v>0.9</v>
      </c>
      <c r="AB469" s="37">
        <v>369</v>
      </c>
      <c r="AC469" s="37">
        <f t="shared" si="5"/>
        <v>174</v>
      </c>
      <c r="AD469" s="37">
        <v>1</v>
      </c>
    </row>
    <row r="470" ht="36" customHeight="1" spans="1:30">
      <c r="A470" s="37">
        <v>101</v>
      </c>
      <c r="B470" s="37">
        <f>COUNT($B$1:B469)+1</f>
        <v>463</v>
      </c>
      <c r="C470" s="37" t="s">
        <v>479</v>
      </c>
      <c r="D470" s="38" t="s">
        <v>486</v>
      </c>
      <c r="E470" s="18" t="s">
        <v>582</v>
      </c>
      <c r="F470" s="18" t="s">
        <v>835</v>
      </c>
      <c r="G470" s="38" t="s">
        <v>41</v>
      </c>
      <c r="H470" s="38">
        <v>215</v>
      </c>
      <c r="I470" s="37"/>
      <c r="J470" s="18" t="s">
        <v>43</v>
      </c>
      <c r="K470" s="37" t="s">
        <v>579</v>
      </c>
      <c r="L470" s="37" t="s">
        <v>101</v>
      </c>
      <c r="M470" s="37" t="s">
        <v>836</v>
      </c>
      <c r="N470" s="37"/>
      <c r="O470" s="37"/>
      <c r="P470" s="37"/>
      <c r="Q470" s="37" t="s">
        <v>568</v>
      </c>
      <c r="R470" s="60">
        <v>44044</v>
      </c>
      <c r="S470" s="18"/>
      <c r="T470" s="28" t="s">
        <v>102</v>
      </c>
      <c r="U470" s="37" t="s">
        <v>49</v>
      </c>
      <c r="V470" s="37" t="s">
        <v>522</v>
      </c>
      <c r="W470" s="25" t="s">
        <v>523</v>
      </c>
      <c r="X470" s="38" t="s">
        <v>554</v>
      </c>
      <c r="Y470" s="38" t="s">
        <v>540</v>
      </c>
      <c r="Z470" s="38" t="s">
        <v>555</v>
      </c>
      <c r="AA470" s="38">
        <v>0.9</v>
      </c>
      <c r="AB470" s="38">
        <v>405</v>
      </c>
      <c r="AC470" s="37">
        <f t="shared" si="5"/>
        <v>190</v>
      </c>
      <c r="AD470" s="37"/>
    </row>
    <row r="471" ht="36" customHeight="1" spans="1:30">
      <c r="A471" s="38"/>
      <c r="B471" s="38">
        <f>COUNT($B$1:B470)+1</f>
        <v>464</v>
      </c>
      <c r="C471" s="37" t="s">
        <v>479</v>
      </c>
      <c r="D471" s="38" t="s">
        <v>486</v>
      </c>
      <c r="E471" s="38" t="s">
        <v>487</v>
      </c>
      <c r="F471" s="18" t="s">
        <v>837</v>
      </c>
      <c r="G471" s="38" t="s">
        <v>41</v>
      </c>
      <c r="H471" s="38">
        <v>215</v>
      </c>
      <c r="I471" s="37"/>
      <c r="J471" s="18" t="s">
        <v>43</v>
      </c>
      <c r="K471" s="37" t="s">
        <v>432</v>
      </c>
      <c r="L471" s="37" t="s">
        <v>112</v>
      </c>
      <c r="M471" s="37" t="s">
        <v>534</v>
      </c>
      <c r="N471" s="37"/>
      <c r="O471" s="37"/>
      <c r="P471" s="37"/>
      <c r="Q471" s="37" t="s">
        <v>568</v>
      </c>
      <c r="R471" s="60">
        <v>44166</v>
      </c>
      <c r="S471" s="18"/>
      <c r="T471" s="28" t="s">
        <v>102</v>
      </c>
      <c r="U471" s="37" t="s">
        <v>49</v>
      </c>
      <c r="V471" s="37" t="s">
        <v>522</v>
      </c>
      <c r="W471" s="25" t="s">
        <v>523</v>
      </c>
      <c r="X471" s="38" t="s">
        <v>554</v>
      </c>
      <c r="Y471" s="38" t="s">
        <v>540</v>
      </c>
      <c r="Z471" s="38" t="s">
        <v>555</v>
      </c>
      <c r="AA471" s="38">
        <v>0.9</v>
      </c>
      <c r="AB471" s="38">
        <v>405</v>
      </c>
      <c r="AC471" s="37">
        <f t="shared" si="5"/>
        <v>190</v>
      </c>
      <c r="AD471" s="37"/>
    </row>
    <row r="472" ht="36" customHeight="1" spans="1:30">
      <c r="A472" s="38">
        <v>122</v>
      </c>
      <c r="B472" s="38">
        <f>COUNT($B$1:B471)+1</f>
        <v>465</v>
      </c>
      <c r="C472" s="38" t="s">
        <v>479</v>
      </c>
      <c r="D472" s="38" t="s">
        <v>486</v>
      </c>
      <c r="E472" s="38" t="s">
        <v>822</v>
      </c>
      <c r="F472" s="38" t="s">
        <v>838</v>
      </c>
      <c r="G472" s="38" t="s">
        <v>41</v>
      </c>
      <c r="H472" s="39">
        <v>0</v>
      </c>
      <c r="I472" s="55"/>
      <c r="J472" s="18" t="s">
        <v>43</v>
      </c>
      <c r="K472" s="55" t="s">
        <v>432</v>
      </c>
      <c r="L472" s="37" t="s">
        <v>112</v>
      </c>
      <c r="M472" s="56" t="s">
        <v>46</v>
      </c>
      <c r="N472" s="56"/>
      <c r="O472" s="56"/>
      <c r="P472" s="56"/>
      <c r="Q472" s="37" t="s">
        <v>568</v>
      </c>
      <c r="R472" s="60">
        <v>44166</v>
      </c>
      <c r="S472" s="56"/>
      <c r="T472" s="56" t="s">
        <v>113</v>
      </c>
      <c r="U472" s="61" t="s">
        <v>700</v>
      </c>
      <c r="V472" s="55" t="s">
        <v>522</v>
      </c>
      <c r="W472" s="25" t="s">
        <v>523</v>
      </c>
      <c r="X472" s="56"/>
      <c r="Y472" s="37" t="s">
        <v>540</v>
      </c>
      <c r="Z472" s="37" t="s">
        <v>541</v>
      </c>
      <c r="AA472" s="38">
        <v>0.9</v>
      </c>
      <c r="AB472" s="38">
        <v>405</v>
      </c>
      <c r="AC472" s="37">
        <f t="shared" si="5"/>
        <v>405</v>
      </c>
      <c r="AD472" s="55">
        <v>1</v>
      </c>
    </row>
    <row r="473" ht="36" customHeight="1" spans="1:30">
      <c r="A473" s="84">
        <v>9</v>
      </c>
      <c r="B473" s="84">
        <f>COUNT($B$1:B472)+1</f>
        <v>466</v>
      </c>
      <c r="C473" s="18" t="s">
        <v>479</v>
      </c>
      <c r="D473" s="18" t="s">
        <v>486</v>
      </c>
      <c r="E473" s="18" t="s">
        <v>839</v>
      </c>
      <c r="F473" s="18" t="s">
        <v>840</v>
      </c>
      <c r="G473" s="38" t="s">
        <v>41</v>
      </c>
      <c r="H473" s="39">
        <v>0</v>
      </c>
      <c r="I473" s="55"/>
      <c r="J473" s="18" t="s">
        <v>43</v>
      </c>
      <c r="K473" s="55" t="s">
        <v>432</v>
      </c>
      <c r="L473" s="37" t="s">
        <v>112</v>
      </c>
      <c r="M473" s="56" t="s">
        <v>46</v>
      </c>
      <c r="N473" s="56"/>
      <c r="O473" s="56"/>
      <c r="P473" s="56"/>
      <c r="Q473" s="37" t="s">
        <v>568</v>
      </c>
      <c r="R473" s="60">
        <v>44166</v>
      </c>
      <c r="S473" s="56"/>
      <c r="T473" s="56" t="s">
        <v>113</v>
      </c>
      <c r="U473" s="61" t="s">
        <v>841</v>
      </c>
      <c r="V473" s="55" t="s">
        <v>522</v>
      </c>
      <c r="W473" s="25" t="s">
        <v>523</v>
      </c>
      <c r="X473" s="56"/>
      <c r="Y473" s="37" t="s">
        <v>540</v>
      </c>
      <c r="Z473" s="37" t="s">
        <v>541</v>
      </c>
      <c r="AA473" s="38">
        <v>0.9</v>
      </c>
      <c r="AB473" s="38">
        <v>405</v>
      </c>
      <c r="AC473" s="37">
        <f t="shared" si="5"/>
        <v>405</v>
      </c>
      <c r="AD473" s="55">
        <v>1</v>
      </c>
    </row>
    <row r="474" ht="36" customHeight="1" spans="1:30">
      <c r="A474" s="38">
        <v>108</v>
      </c>
      <c r="B474" s="38">
        <f>COUNT($B$1:B473)+1</f>
        <v>467</v>
      </c>
      <c r="C474" s="37" t="s">
        <v>479</v>
      </c>
      <c r="D474" s="38" t="s">
        <v>842</v>
      </c>
      <c r="E474" s="70" t="s">
        <v>187</v>
      </c>
      <c r="F474" s="70" t="s">
        <v>843</v>
      </c>
      <c r="G474" s="38" t="s">
        <v>41</v>
      </c>
      <c r="H474" s="38">
        <v>195</v>
      </c>
      <c r="I474" s="37"/>
      <c r="J474" s="70" t="s">
        <v>43</v>
      </c>
      <c r="K474" s="37" t="s">
        <v>294</v>
      </c>
      <c r="L474" s="37" t="s">
        <v>126</v>
      </c>
      <c r="M474" s="56" t="s">
        <v>46</v>
      </c>
      <c r="N474" s="37"/>
      <c r="O474" s="37"/>
      <c r="P474" s="37"/>
      <c r="Q474" s="37" t="s">
        <v>834</v>
      </c>
      <c r="R474" s="37" t="s">
        <v>244</v>
      </c>
      <c r="S474" s="70"/>
      <c r="T474" s="28" t="s">
        <v>102</v>
      </c>
      <c r="U474" s="37" t="s">
        <v>49</v>
      </c>
      <c r="V474" s="37" t="s">
        <v>522</v>
      </c>
      <c r="W474" s="25" t="s">
        <v>523</v>
      </c>
      <c r="X474" s="37"/>
      <c r="Y474" s="37" t="s">
        <v>540</v>
      </c>
      <c r="Z474" s="37" t="s">
        <v>541</v>
      </c>
      <c r="AA474" s="81">
        <v>1</v>
      </c>
      <c r="AB474" s="37">
        <v>410</v>
      </c>
      <c r="AC474" s="37">
        <f t="shared" si="5"/>
        <v>215</v>
      </c>
      <c r="AD474" s="37">
        <v>1</v>
      </c>
    </row>
    <row r="475" s="2" customFormat="1" ht="36" customHeight="1" spans="1:30">
      <c r="A475" s="14"/>
      <c r="B475" s="14"/>
      <c r="C475" s="15"/>
      <c r="D475" s="14"/>
      <c r="E475" s="16" t="s">
        <v>844</v>
      </c>
      <c r="F475" s="16"/>
      <c r="G475" s="14">
        <v>119</v>
      </c>
      <c r="H475" s="14">
        <f>SUM(H476:H594)</f>
        <v>20295</v>
      </c>
      <c r="I475" s="15"/>
      <c r="J475" s="16"/>
      <c r="K475" s="15"/>
      <c r="L475" s="15"/>
      <c r="M475" s="15"/>
      <c r="N475" s="15"/>
      <c r="O475" s="15"/>
      <c r="P475" s="15"/>
      <c r="Q475" s="15"/>
      <c r="R475" s="15"/>
      <c r="S475" s="16"/>
      <c r="T475" s="58"/>
      <c r="U475" s="15"/>
      <c r="V475" s="15"/>
      <c r="W475" s="59"/>
      <c r="X475" s="15"/>
      <c r="Y475" s="15"/>
      <c r="Z475" s="15"/>
      <c r="AA475" s="15"/>
      <c r="AB475" s="14">
        <f>SUM(AB476:AB594)</f>
        <v>11056</v>
      </c>
      <c r="AC475" s="14">
        <f>SUM(AC476:AC594)</f>
        <v>-3622</v>
      </c>
      <c r="AD475" s="15"/>
    </row>
    <row r="476" ht="36" customHeight="1" spans="1:30">
      <c r="A476" s="37">
        <v>79</v>
      </c>
      <c r="B476" s="37">
        <f>COUNT($B$1:B474)+1</f>
        <v>468</v>
      </c>
      <c r="C476" s="37" t="s">
        <v>37</v>
      </c>
      <c r="D476" s="38" t="s">
        <v>38</v>
      </c>
      <c r="E476" s="38" t="s">
        <v>39</v>
      </c>
      <c r="F476" s="38" t="s">
        <v>845</v>
      </c>
      <c r="G476" s="38" t="s">
        <v>69</v>
      </c>
      <c r="H476" s="38">
        <v>119</v>
      </c>
      <c r="I476" s="37"/>
      <c r="J476" s="38" t="s">
        <v>43</v>
      </c>
      <c r="K476" s="37"/>
      <c r="L476" s="37"/>
      <c r="M476" s="37" t="s">
        <v>846</v>
      </c>
      <c r="N476" s="37"/>
      <c r="O476" s="37"/>
      <c r="P476" s="37"/>
      <c r="Q476" s="37" t="s">
        <v>846</v>
      </c>
      <c r="R476" s="37" t="s">
        <v>846</v>
      </c>
      <c r="S476" s="38"/>
      <c r="T476" s="28" t="s">
        <v>102</v>
      </c>
      <c r="U476" s="37" t="s">
        <v>77</v>
      </c>
      <c r="V476" s="37" t="s">
        <v>847</v>
      </c>
      <c r="W476" s="25" t="s">
        <v>848</v>
      </c>
      <c r="X476" s="37"/>
      <c r="Y476" s="37" t="s">
        <v>849</v>
      </c>
      <c r="Z476" s="37" t="s">
        <v>850</v>
      </c>
      <c r="AA476" s="37" t="s">
        <v>851</v>
      </c>
      <c r="AB476" s="37"/>
      <c r="AC476" s="37"/>
      <c r="AD476" s="37"/>
    </row>
    <row r="477" ht="36" customHeight="1" spans="1:30">
      <c r="A477" s="37"/>
      <c r="B477" s="37">
        <f>COUNT($B$1:B476)+1</f>
        <v>469</v>
      </c>
      <c r="C477" s="37" t="s">
        <v>37</v>
      </c>
      <c r="D477" s="38" t="s">
        <v>38</v>
      </c>
      <c r="E477" s="38" t="s">
        <v>39</v>
      </c>
      <c r="F477" s="38" t="s">
        <v>845</v>
      </c>
      <c r="G477" s="38" t="s">
        <v>41</v>
      </c>
      <c r="H477" s="38">
        <v>220</v>
      </c>
      <c r="I477" s="37"/>
      <c r="J477" s="38" t="s">
        <v>43</v>
      </c>
      <c r="K477" s="37"/>
      <c r="L477" s="37"/>
      <c r="M477" s="37" t="s">
        <v>846</v>
      </c>
      <c r="N477" s="37"/>
      <c r="O477" s="37"/>
      <c r="P477" s="37"/>
      <c r="Q477" s="37" t="s">
        <v>846</v>
      </c>
      <c r="R477" s="37" t="s">
        <v>846</v>
      </c>
      <c r="S477" s="38"/>
      <c r="T477" s="28" t="s">
        <v>102</v>
      </c>
      <c r="U477" s="37" t="s">
        <v>77</v>
      </c>
      <c r="V477" s="37" t="s">
        <v>847</v>
      </c>
      <c r="W477" s="25" t="s">
        <v>848</v>
      </c>
      <c r="X477" s="37"/>
      <c r="Y477" s="37" t="s">
        <v>849</v>
      </c>
      <c r="Z477" s="37" t="s">
        <v>850</v>
      </c>
      <c r="AA477" s="37" t="s">
        <v>851</v>
      </c>
      <c r="AB477" s="37"/>
      <c r="AC477" s="37"/>
      <c r="AD477" s="37"/>
    </row>
    <row r="478" ht="36" customHeight="1" spans="1:30">
      <c r="A478" s="37">
        <v>80</v>
      </c>
      <c r="B478" s="37">
        <f>COUNT($B$1:B477)+1</f>
        <v>470</v>
      </c>
      <c r="C478" s="37" t="s">
        <v>37</v>
      </c>
      <c r="D478" s="38" t="s">
        <v>38</v>
      </c>
      <c r="E478" s="18" t="s">
        <v>54</v>
      </c>
      <c r="F478" s="18" t="s">
        <v>852</v>
      </c>
      <c r="G478" s="38" t="s">
        <v>41</v>
      </c>
      <c r="H478" s="38">
        <v>240</v>
      </c>
      <c r="I478" s="37"/>
      <c r="J478" s="18" t="s">
        <v>43</v>
      </c>
      <c r="K478" s="37"/>
      <c r="L478" s="37"/>
      <c r="M478" s="37" t="s">
        <v>846</v>
      </c>
      <c r="N478" s="37"/>
      <c r="O478" s="37"/>
      <c r="P478" s="37"/>
      <c r="Q478" s="37" t="s">
        <v>846</v>
      </c>
      <c r="R478" s="37" t="s">
        <v>846</v>
      </c>
      <c r="S478" s="18"/>
      <c r="T478" s="28" t="s">
        <v>102</v>
      </c>
      <c r="U478" s="37" t="s">
        <v>49</v>
      </c>
      <c r="V478" s="37" t="s">
        <v>847</v>
      </c>
      <c r="W478" s="25" t="s">
        <v>848</v>
      </c>
      <c r="X478" s="37"/>
      <c r="Y478" s="37" t="s">
        <v>811</v>
      </c>
      <c r="Z478" s="37" t="s">
        <v>853</v>
      </c>
      <c r="AA478" s="37" t="s">
        <v>526</v>
      </c>
      <c r="AB478" s="37">
        <f t="shared" ref="AB478:AB483" si="6">H478</f>
        <v>240</v>
      </c>
      <c r="AC478" s="37">
        <f t="shared" ref="AC478:AC484" si="7">AB478-H478</f>
        <v>0</v>
      </c>
      <c r="AD478" s="37"/>
    </row>
    <row r="479" ht="36" customHeight="1" spans="1:30">
      <c r="A479" s="37">
        <v>81</v>
      </c>
      <c r="B479" s="37">
        <f>COUNT($B$1:B478)+1</f>
        <v>471</v>
      </c>
      <c r="C479" s="37" t="s">
        <v>37</v>
      </c>
      <c r="D479" s="38" t="s">
        <v>38</v>
      </c>
      <c r="E479" s="38" t="s">
        <v>39</v>
      </c>
      <c r="F479" s="18" t="s">
        <v>854</v>
      </c>
      <c r="G479" s="38" t="s">
        <v>69</v>
      </c>
      <c r="H479" s="38">
        <v>119</v>
      </c>
      <c r="I479" s="37"/>
      <c r="J479" s="18" t="s">
        <v>43</v>
      </c>
      <c r="K479" s="37"/>
      <c r="L479" s="37"/>
      <c r="M479" s="37" t="s">
        <v>846</v>
      </c>
      <c r="N479" s="37"/>
      <c r="O479" s="37"/>
      <c r="P479" s="37"/>
      <c r="Q479" s="37" t="s">
        <v>846</v>
      </c>
      <c r="R479" s="37" t="s">
        <v>846</v>
      </c>
      <c r="S479" s="18"/>
      <c r="T479" s="28" t="s">
        <v>102</v>
      </c>
      <c r="U479" s="37" t="s">
        <v>49</v>
      </c>
      <c r="V479" s="37" t="s">
        <v>847</v>
      </c>
      <c r="W479" s="25" t="s">
        <v>848</v>
      </c>
      <c r="X479" s="37"/>
      <c r="Y479" s="37" t="s">
        <v>811</v>
      </c>
      <c r="Z479" s="37" t="s">
        <v>853</v>
      </c>
      <c r="AA479" s="37" t="s">
        <v>526</v>
      </c>
      <c r="AB479" s="37">
        <f t="shared" si="6"/>
        <v>119</v>
      </c>
      <c r="AC479" s="37">
        <f t="shared" si="7"/>
        <v>0</v>
      </c>
      <c r="AD479" s="37"/>
    </row>
    <row r="480" ht="36" customHeight="1" spans="1:30">
      <c r="A480" s="37"/>
      <c r="B480" s="37">
        <f>COUNT($B$1:B479)+1</f>
        <v>472</v>
      </c>
      <c r="C480" s="37" t="s">
        <v>37</v>
      </c>
      <c r="D480" s="38" t="s">
        <v>38</v>
      </c>
      <c r="E480" s="38" t="s">
        <v>39</v>
      </c>
      <c r="F480" s="18" t="s">
        <v>854</v>
      </c>
      <c r="G480" s="38" t="s">
        <v>41</v>
      </c>
      <c r="H480" s="38">
        <v>240</v>
      </c>
      <c r="I480" s="37"/>
      <c r="J480" s="18" t="s">
        <v>43</v>
      </c>
      <c r="K480" s="37"/>
      <c r="L480" s="37"/>
      <c r="M480" s="37" t="s">
        <v>846</v>
      </c>
      <c r="N480" s="37"/>
      <c r="O480" s="37"/>
      <c r="P480" s="37"/>
      <c r="Q480" s="37" t="s">
        <v>846</v>
      </c>
      <c r="R480" s="37" t="s">
        <v>846</v>
      </c>
      <c r="S480" s="18"/>
      <c r="T480" s="28" t="s">
        <v>102</v>
      </c>
      <c r="U480" s="37" t="s">
        <v>49</v>
      </c>
      <c r="V480" s="37" t="s">
        <v>847</v>
      </c>
      <c r="W480" s="25" t="s">
        <v>848</v>
      </c>
      <c r="X480" s="37"/>
      <c r="Y480" s="37" t="s">
        <v>811</v>
      </c>
      <c r="Z480" s="37" t="s">
        <v>853</v>
      </c>
      <c r="AA480" s="37" t="s">
        <v>526</v>
      </c>
      <c r="AB480" s="37">
        <f t="shared" si="6"/>
        <v>240</v>
      </c>
      <c r="AC480" s="37">
        <f t="shared" si="7"/>
        <v>0</v>
      </c>
      <c r="AD480" s="37"/>
    </row>
    <row r="481" ht="36" customHeight="1" spans="1:30">
      <c r="A481" s="38">
        <f>COUNT($A$1:A480)+1</f>
        <v>356</v>
      </c>
      <c r="B481" s="38">
        <f>COUNT($B$1:B480)+1</f>
        <v>473</v>
      </c>
      <c r="C481" s="38" t="s">
        <v>37</v>
      </c>
      <c r="D481" s="38" t="s">
        <v>38</v>
      </c>
      <c r="E481" s="38" t="s">
        <v>531</v>
      </c>
      <c r="F481" s="38" t="s">
        <v>855</v>
      </c>
      <c r="G481" s="38" t="s">
        <v>69</v>
      </c>
      <c r="H481" s="38">
        <v>108</v>
      </c>
      <c r="I481" s="38"/>
      <c r="J481" s="38" t="s">
        <v>43</v>
      </c>
      <c r="K481" s="38"/>
      <c r="L481" s="38"/>
      <c r="M481" s="37" t="s">
        <v>846</v>
      </c>
      <c r="N481" s="37"/>
      <c r="O481" s="37"/>
      <c r="P481" s="37"/>
      <c r="Q481" s="37" t="s">
        <v>846</v>
      </c>
      <c r="R481" s="37" t="s">
        <v>846</v>
      </c>
      <c r="S481" s="38"/>
      <c r="T481" s="28" t="s">
        <v>212</v>
      </c>
      <c r="U481" s="38" t="s">
        <v>49</v>
      </c>
      <c r="V481" s="38" t="s">
        <v>847</v>
      </c>
      <c r="W481" s="25" t="s">
        <v>848</v>
      </c>
      <c r="X481" s="38"/>
      <c r="Y481" s="37" t="s">
        <v>811</v>
      </c>
      <c r="Z481" s="37" t="s">
        <v>853</v>
      </c>
      <c r="AA481" s="37" t="s">
        <v>526</v>
      </c>
      <c r="AB481" s="37">
        <f t="shared" si="6"/>
        <v>108</v>
      </c>
      <c r="AC481" s="37">
        <f t="shared" si="7"/>
        <v>0</v>
      </c>
      <c r="AD481" s="38"/>
    </row>
    <row r="482" ht="36" customHeight="1" spans="1:30">
      <c r="A482" s="38">
        <f>COUNT($A$1:A481)+1</f>
        <v>357</v>
      </c>
      <c r="B482" s="38">
        <f>COUNT($B$1:B481)+1</f>
        <v>474</v>
      </c>
      <c r="C482" s="38" t="s">
        <v>37</v>
      </c>
      <c r="D482" s="38" t="s">
        <v>61</v>
      </c>
      <c r="E482" s="38" t="s">
        <v>347</v>
      </c>
      <c r="F482" s="38" t="s">
        <v>856</v>
      </c>
      <c r="G482" s="38" t="s">
        <v>69</v>
      </c>
      <c r="H482" s="38">
        <v>108</v>
      </c>
      <c r="I482" s="38"/>
      <c r="J482" s="38" t="s">
        <v>43</v>
      </c>
      <c r="K482" s="38"/>
      <c r="L482" s="38"/>
      <c r="M482" s="37" t="s">
        <v>846</v>
      </c>
      <c r="N482" s="37"/>
      <c r="O482" s="37"/>
      <c r="P482" s="37"/>
      <c r="Q482" s="37" t="s">
        <v>846</v>
      </c>
      <c r="R482" s="37" t="s">
        <v>846</v>
      </c>
      <c r="S482" s="38"/>
      <c r="T482" s="28" t="s">
        <v>212</v>
      </c>
      <c r="U482" s="38" t="s">
        <v>49</v>
      </c>
      <c r="V482" s="38" t="s">
        <v>847</v>
      </c>
      <c r="W482" s="25" t="s">
        <v>848</v>
      </c>
      <c r="X482" s="38"/>
      <c r="Y482" s="37" t="s">
        <v>811</v>
      </c>
      <c r="Z482" s="37" t="s">
        <v>853</v>
      </c>
      <c r="AA482" s="37" t="s">
        <v>526</v>
      </c>
      <c r="AB482" s="37">
        <f t="shared" si="6"/>
        <v>108</v>
      </c>
      <c r="AC482" s="37">
        <f t="shared" si="7"/>
        <v>0</v>
      </c>
      <c r="AD482" s="38"/>
    </row>
    <row r="483" ht="36" customHeight="1" spans="1:30">
      <c r="A483" s="38"/>
      <c r="B483" s="38">
        <f>COUNT($B$1:B482)+1</f>
        <v>475</v>
      </c>
      <c r="C483" s="38" t="s">
        <v>37</v>
      </c>
      <c r="D483" s="38" t="s">
        <v>61</v>
      </c>
      <c r="E483" s="38" t="s">
        <v>347</v>
      </c>
      <c r="F483" s="38" t="s">
        <v>856</v>
      </c>
      <c r="G483" s="38" t="s">
        <v>41</v>
      </c>
      <c r="H483" s="38">
        <v>203</v>
      </c>
      <c r="I483" s="38"/>
      <c r="J483" s="38" t="s">
        <v>43</v>
      </c>
      <c r="K483" s="38"/>
      <c r="L483" s="38"/>
      <c r="M483" s="37" t="s">
        <v>846</v>
      </c>
      <c r="N483" s="37"/>
      <c r="O483" s="37"/>
      <c r="P483" s="37"/>
      <c r="Q483" s="37" t="s">
        <v>846</v>
      </c>
      <c r="R483" s="37" t="s">
        <v>846</v>
      </c>
      <c r="S483" s="38"/>
      <c r="T483" s="28" t="s">
        <v>212</v>
      </c>
      <c r="U483" s="38" t="s">
        <v>49</v>
      </c>
      <c r="V483" s="38" t="s">
        <v>847</v>
      </c>
      <c r="W483" s="25" t="s">
        <v>848</v>
      </c>
      <c r="X483" s="38"/>
      <c r="Y483" s="37" t="s">
        <v>811</v>
      </c>
      <c r="Z483" s="37" t="s">
        <v>853</v>
      </c>
      <c r="AA483" s="37" t="s">
        <v>526</v>
      </c>
      <c r="AB483" s="37">
        <f t="shared" si="6"/>
        <v>203</v>
      </c>
      <c r="AC483" s="37">
        <f t="shared" si="7"/>
        <v>0</v>
      </c>
      <c r="AD483" s="38"/>
    </row>
    <row r="484" ht="36" customHeight="1" spans="1:30">
      <c r="A484" s="37">
        <v>82</v>
      </c>
      <c r="B484" s="37">
        <f>COUNT($B$1:B483)+1</f>
        <v>476</v>
      </c>
      <c r="C484" s="37" t="s">
        <v>37</v>
      </c>
      <c r="D484" s="38" t="s">
        <v>857</v>
      </c>
      <c r="E484" s="38" t="s">
        <v>858</v>
      </c>
      <c r="F484" s="18" t="s">
        <v>859</v>
      </c>
      <c r="G484" s="38" t="s">
        <v>41</v>
      </c>
      <c r="H484" s="38">
        <v>220</v>
      </c>
      <c r="I484" s="37"/>
      <c r="J484" s="18" t="s">
        <v>43</v>
      </c>
      <c r="K484" s="37"/>
      <c r="L484" s="37"/>
      <c r="M484" s="37" t="s">
        <v>846</v>
      </c>
      <c r="N484" s="37"/>
      <c r="O484" s="37"/>
      <c r="P484" s="37"/>
      <c r="Q484" s="37" t="s">
        <v>846</v>
      </c>
      <c r="R484" s="37" t="s">
        <v>846</v>
      </c>
      <c r="S484" s="18"/>
      <c r="T484" s="28" t="s">
        <v>102</v>
      </c>
      <c r="U484" s="37" t="s">
        <v>77</v>
      </c>
      <c r="V484" s="37" t="s">
        <v>847</v>
      </c>
      <c r="W484" s="25" t="s">
        <v>848</v>
      </c>
      <c r="X484" s="37" t="s">
        <v>860</v>
      </c>
      <c r="Y484" s="37"/>
      <c r="Z484" s="37" t="s">
        <v>861</v>
      </c>
      <c r="AA484" s="37"/>
      <c r="AB484" s="37">
        <v>0</v>
      </c>
      <c r="AC484" s="37">
        <f t="shared" si="7"/>
        <v>-220</v>
      </c>
      <c r="AD484" s="37">
        <v>1</v>
      </c>
    </row>
    <row r="485" ht="36" customHeight="1" spans="1:30">
      <c r="A485" s="37">
        <v>36</v>
      </c>
      <c r="B485" s="37">
        <f>COUNT($B$1:B484)+1</f>
        <v>477</v>
      </c>
      <c r="C485" s="37" t="s">
        <v>86</v>
      </c>
      <c r="D485" s="38" t="s">
        <v>87</v>
      </c>
      <c r="E485" s="38" t="s">
        <v>542</v>
      </c>
      <c r="F485" s="38" t="s">
        <v>543</v>
      </c>
      <c r="G485" s="38" t="s">
        <v>69</v>
      </c>
      <c r="H485" s="38">
        <v>109</v>
      </c>
      <c r="I485" s="37"/>
      <c r="J485" s="18" t="s">
        <v>43</v>
      </c>
      <c r="K485" s="37"/>
      <c r="L485" s="37"/>
      <c r="M485" s="37" t="s">
        <v>846</v>
      </c>
      <c r="N485" s="37"/>
      <c r="O485" s="37"/>
      <c r="P485" s="37"/>
      <c r="Q485" s="37" t="s">
        <v>846</v>
      </c>
      <c r="R485" s="37" t="s">
        <v>846</v>
      </c>
      <c r="S485" s="38"/>
      <c r="T485" s="28" t="s">
        <v>102</v>
      </c>
      <c r="U485" s="37" t="s">
        <v>77</v>
      </c>
      <c r="V485" s="37" t="s">
        <v>847</v>
      </c>
      <c r="W485" s="25" t="s">
        <v>848</v>
      </c>
      <c r="X485" s="37"/>
      <c r="Y485" s="37" t="s">
        <v>849</v>
      </c>
      <c r="Z485" s="37" t="s">
        <v>850</v>
      </c>
      <c r="AA485" s="37" t="s">
        <v>851</v>
      </c>
      <c r="AB485" s="37"/>
      <c r="AC485" s="37"/>
      <c r="AD485" s="37"/>
    </row>
    <row r="486" ht="36" customHeight="1" spans="1:30">
      <c r="A486" s="37">
        <v>38</v>
      </c>
      <c r="B486" s="37">
        <f>COUNT($B$1:B485)+1</f>
        <v>478</v>
      </c>
      <c r="C486" s="37" t="s">
        <v>86</v>
      </c>
      <c r="D486" s="38" t="s">
        <v>87</v>
      </c>
      <c r="E486" s="38" t="s">
        <v>862</v>
      </c>
      <c r="F486" s="38" t="s">
        <v>862</v>
      </c>
      <c r="G486" s="38" t="s">
        <v>69</v>
      </c>
      <c r="H486" s="38">
        <v>109</v>
      </c>
      <c r="I486" s="37"/>
      <c r="J486" s="38" t="s">
        <v>263</v>
      </c>
      <c r="K486" s="37"/>
      <c r="L486" s="37"/>
      <c r="M486" s="37" t="s">
        <v>846</v>
      </c>
      <c r="N486" s="37"/>
      <c r="O486" s="37"/>
      <c r="P486" s="37"/>
      <c r="Q486" s="37" t="s">
        <v>846</v>
      </c>
      <c r="R486" s="37" t="s">
        <v>846</v>
      </c>
      <c r="S486" s="38"/>
      <c r="T486" s="28" t="s">
        <v>102</v>
      </c>
      <c r="U486" s="37" t="s">
        <v>77</v>
      </c>
      <c r="V486" s="37" t="s">
        <v>847</v>
      </c>
      <c r="W486" s="25" t="s">
        <v>848</v>
      </c>
      <c r="X486" s="37" t="s">
        <v>863</v>
      </c>
      <c r="Y486" s="37" t="s">
        <v>864</v>
      </c>
      <c r="Z486" s="37" t="s">
        <v>861</v>
      </c>
      <c r="AA486" s="37"/>
      <c r="AB486" s="37">
        <v>0</v>
      </c>
      <c r="AC486" s="37">
        <f>AB486-H486</f>
        <v>-109</v>
      </c>
      <c r="AD486" s="37">
        <v>1</v>
      </c>
    </row>
    <row r="487" ht="36" customHeight="1" spans="1:30">
      <c r="A487" s="37"/>
      <c r="B487" s="37">
        <f>COUNT($B$1:B486)+1</f>
        <v>479</v>
      </c>
      <c r="C487" s="37" t="s">
        <v>86</v>
      </c>
      <c r="D487" s="38" t="s">
        <v>87</v>
      </c>
      <c r="E487" s="38" t="s">
        <v>862</v>
      </c>
      <c r="F487" s="38" t="s">
        <v>862</v>
      </c>
      <c r="G487" s="38" t="s">
        <v>41</v>
      </c>
      <c r="H487" s="38">
        <v>240</v>
      </c>
      <c r="I487" s="37"/>
      <c r="J487" s="38" t="s">
        <v>263</v>
      </c>
      <c r="K487" s="37"/>
      <c r="L487" s="37"/>
      <c r="M487" s="37" t="s">
        <v>846</v>
      </c>
      <c r="N487" s="37"/>
      <c r="O487" s="37"/>
      <c r="P487" s="37"/>
      <c r="Q487" s="37" t="s">
        <v>846</v>
      </c>
      <c r="R487" s="37" t="s">
        <v>846</v>
      </c>
      <c r="S487" s="38"/>
      <c r="T487" s="28" t="s">
        <v>102</v>
      </c>
      <c r="U487" s="37" t="s">
        <v>77</v>
      </c>
      <c r="V487" s="37" t="s">
        <v>847</v>
      </c>
      <c r="W487" s="25" t="s">
        <v>848</v>
      </c>
      <c r="X487" s="37" t="s">
        <v>863</v>
      </c>
      <c r="Y487" s="37" t="s">
        <v>864</v>
      </c>
      <c r="Z487" s="37" t="s">
        <v>861</v>
      </c>
      <c r="AA487" s="37"/>
      <c r="AB487" s="37">
        <v>0</v>
      </c>
      <c r="AC487" s="37">
        <f>AB487-H487</f>
        <v>-240</v>
      </c>
      <c r="AD487" s="37">
        <v>1</v>
      </c>
    </row>
    <row r="488" ht="36" customHeight="1" spans="1:30">
      <c r="A488" s="37"/>
      <c r="B488" s="37">
        <f>COUNT($B$1:B487)+1</f>
        <v>480</v>
      </c>
      <c r="C488" s="37" t="s">
        <v>86</v>
      </c>
      <c r="D488" s="38" t="s">
        <v>114</v>
      </c>
      <c r="E488" s="38" t="s">
        <v>137</v>
      </c>
      <c r="F488" s="38" t="s">
        <v>138</v>
      </c>
      <c r="G488" s="38" t="s">
        <v>144</v>
      </c>
      <c r="H488" s="38">
        <v>81</v>
      </c>
      <c r="I488" s="37"/>
      <c r="J488" s="38" t="s">
        <v>43</v>
      </c>
      <c r="K488" s="37"/>
      <c r="L488" s="37"/>
      <c r="M488" s="37" t="s">
        <v>846</v>
      </c>
      <c r="N488" s="37"/>
      <c r="O488" s="37"/>
      <c r="P488" s="37"/>
      <c r="Q488" s="37" t="s">
        <v>846</v>
      </c>
      <c r="R488" s="37" t="s">
        <v>846</v>
      </c>
      <c r="S488" s="38" t="s">
        <v>84</v>
      </c>
      <c r="T488" s="28" t="s">
        <v>102</v>
      </c>
      <c r="U488" s="37" t="s">
        <v>49</v>
      </c>
      <c r="V488" s="37" t="s">
        <v>847</v>
      </c>
      <c r="W488" s="25" t="s">
        <v>848</v>
      </c>
      <c r="X488" s="37" t="s">
        <v>865</v>
      </c>
      <c r="Y488" s="37" t="s">
        <v>538</v>
      </c>
      <c r="Z488" s="25" t="s">
        <v>861</v>
      </c>
      <c r="AA488" s="25"/>
      <c r="AB488" s="25" t="s">
        <v>866</v>
      </c>
      <c r="AC488" s="37">
        <f>AB488-H488</f>
        <v>-81</v>
      </c>
      <c r="AD488" s="37">
        <v>1</v>
      </c>
    </row>
    <row r="489" ht="36" customHeight="1" spans="1:30">
      <c r="A489" s="37">
        <v>5</v>
      </c>
      <c r="B489" s="37">
        <f>COUNT($B$1:B488)+1</f>
        <v>481</v>
      </c>
      <c r="C489" s="37" t="s">
        <v>86</v>
      </c>
      <c r="D489" s="38" t="s">
        <v>114</v>
      </c>
      <c r="E489" s="38" t="s">
        <v>115</v>
      </c>
      <c r="F489" s="38" t="s">
        <v>867</v>
      </c>
      <c r="G489" s="38" t="s">
        <v>69</v>
      </c>
      <c r="H489" s="38">
        <v>119</v>
      </c>
      <c r="I489" s="37"/>
      <c r="J489" s="38" t="s">
        <v>43</v>
      </c>
      <c r="K489" s="37"/>
      <c r="L489" s="37"/>
      <c r="M489" s="37" t="s">
        <v>846</v>
      </c>
      <c r="N489" s="37"/>
      <c r="O489" s="37"/>
      <c r="P489" s="37"/>
      <c r="Q489" s="37" t="s">
        <v>846</v>
      </c>
      <c r="R489" s="37" t="s">
        <v>846</v>
      </c>
      <c r="S489" s="38"/>
      <c r="T489" s="28" t="s">
        <v>102</v>
      </c>
      <c r="U489" s="37" t="s">
        <v>49</v>
      </c>
      <c r="V489" s="37" t="s">
        <v>847</v>
      </c>
      <c r="W489" s="25" t="s">
        <v>848</v>
      </c>
      <c r="X489" s="37"/>
      <c r="Y489" s="37" t="s">
        <v>811</v>
      </c>
      <c r="Z489" s="37" t="s">
        <v>853</v>
      </c>
      <c r="AA489" s="37" t="s">
        <v>526</v>
      </c>
      <c r="AB489" s="37">
        <f t="shared" ref="AB489:AB497" si="8">H489</f>
        <v>119</v>
      </c>
      <c r="AC489" s="37">
        <f t="shared" ref="AC489:AC497" si="9">AB489-H489</f>
        <v>0</v>
      </c>
      <c r="AD489" s="37"/>
    </row>
    <row r="490" ht="36" customHeight="1" spans="1:30">
      <c r="A490" s="37"/>
      <c r="B490" s="37">
        <f>COUNT($B$1:B489)+1</f>
        <v>482</v>
      </c>
      <c r="C490" s="37" t="s">
        <v>86</v>
      </c>
      <c r="D490" s="38" t="s">
        <v>114</v>
      </c>
      <c r="E490" s="38" t="s">
        <v>115</v>
      </c>
      <c r="F490" s="38" t="s">
        <v>867</v>
      </c>
      <c r="G490" s="38" t="s">
        <v>41</v>
      </c>
      <c r="H490" s="38">
        <v>240</v>
      </c>
      <c r="I490" s="37"/>
      <c r="J490" s="38" t="s">
        <v>43</v>
      </c>
      <c r="K490" s="37"/>
      <c r="L490" s="37"/>
      <c r="M490" s="37" t="s">
        <v>846</v>
      </c>
      <c r="N490" s="37"/>
      <c r="O490" s="37"/>
      <c r="P490" s="37"/>
      <c r="Q490" s="37" t="s">
        <v>846</v>
      </c>
      <c r="R490" s="37" t="s">
        <v>846</v>
      </c>
      <c r="S490" s="38"/>
      <c r="T490" s="28" t="s">
        <v>102</v>
      </c>
      <c r="U490" s="37" t="s">
        <v>49</v>
      </c>
      <c r="V490" s="37" t="s">
        <v>847</v>
      </c>
      <c r="W490" s="25" t="s">
        <v>848</v>
      </c>
      <c r="X490" s="37"/>
      <c r="Y490" s="37" t="s">
        <v>811</v>
      </c>
      <c r="Z490" s="37" t="s">
        <v>853</v>
      </c>
      <c r="AA490" s="37" t="s">
        <v>526</v>
      </c>
      <c r="AB490" s="37">
        <f t="shared" si="8"/>
        <v>240</v>
      </c>
      <c r="AC490" s="37">
        <f t="shared" si="9"/>
        <v>0</v>
      </c>
      <c r="AD490" s="37"/>
    </row>
    <row r="491" ht="36" customHeight="1" spans="1:30">
      <c r="A491" s="34">
        <v>34</v>
      </c>
      <c r="B491" s="34">
        <f>COUNT($B$1:B490)+1</f>
        <v>483</v>
      </c>
      <c r="C491" s="22" t="s">
        <v>86</v>
      </c>
      <c r="D491" s="47" t="s">
        <v>149</v>
      </c>
      <c r="E491" s="35" t="s">
        <v>150</v>
      </c>
      <c r="F491" s="35" t="s">
        <v>571</v>
      </c>
      <c r="G491" s="28" t="s">
        <v>69</v>
      </c>
      <c r="H491" s="29">
        <v>203</v>
      </c>
      <c r="I491" s="28"/>
      <c r="J491" s="35" t="s">
        <v>43</v>
      </c>
      <c r="K491" s="28"/>
      <c r="L491" s="28"/>
      <c r="M491" s="37" t="s">
        <v>846</v>
      </c>
      <c r="N491" s="37"/>
      <c r="O491" s="37"/>
      <c r="P491" s="37"/>
      <c r="Q491" s="37" t="s">
        <v>846</v>
      </c>
      <c r="R491" s="37" t="s">
        <v>846</v>
      </c>
      <c r="S491" s="35"/>
      <c r="T491" s="28" t="s">
        <v>48</v>
      </c>
      <c r="U491" s="28" t="s">
        <v>49</v>
      </c>
      <c r="V491" s="63" t="s">
        <v>847</v>
      </c>
      <c r="W491" s="25" t="s">
        <v>848</v>
      </c>
      <c r="X491" s="28"/>
      <c r="Y491" s="37" t="s">
        <v>811</v>
      </c>
      <c r="Z491" s="37" t="s">
        <v>853</v>
      </c>
      <c r="AA491" s="37" t="s">
        <v>526</v>
      </c>
      <c r="AB491" s="37">
        <f t="shared" si="8"/>
        <v>203</v>
      </c>
      <c r="AC491" s="37">
        <f t="shared" si="9"/>
        <v>0</v>
      </c>
      <c r="AD491" s="63"/>
    </row>
    <row r="492" ht="36" customHeight="1" spans="1:30">
      <c r="A492" s="38">
        <f>COUNT($A$1:A491)+1</f>
        <v>363</v>
      </c>
      <c r="B492" s="38">
        <f>COUNT($B$1:B491)+1</f>
        <v>484</v>
      </c>
      <c r="C492" s="38" t="s">
        <v>86</v>
      </c>
      <c r="D492" s="38" t="s">
        <v>149</v>
      </c>
      <c r="E492" s="38" t="s">
        <v>591</v>
      </c>
      <c r="F492" s="38" t="s">
        <v>868</v>
      </c>
      <c r="G492" s="38" t="s">
        <v>69</v>
      </c>
      <c r="H492" s="38">
        <v>117</v>
      </c>
      <c r="I492" s="38"/>
      <c r="J492" s="38" t="s">
        <v>43</v>
      </c>
      <c r="K492" s="38"/>
      <c r="L492" s="38"/>
      <c r="M492" s="37" t="s">
        <v>846</v>
      </c>
      <c r="N492" s="37"/>
      <c r="O492" s="37"/>
      <c r="P492" s="37"/>
      <c r="Q492" s="37" t="s">
        <v>846</v>
      </c>
      <c r="R492" s="37" t="s">
        <v>846</v>
      </c>
      <c r="S492" s="38"/>
      <c r="T492" s="28" t="s">
        <v>212</v>
      </c>
      <c r="U492" s="38" t="s">
        <v>49</v>
      </c>
      <c r="V492" s="38" t="s">
        <v>847</v>
      </c>
      <c r="W492" s="25" t="s">
        <v>848</v>
      </c>
      <c r="X492" s="38"/>
      <c r="Y492" s="37" t="s">
        <v>811</v>
      </c>
      <c r="Z492" s="37" t="s">
        <v>853</v>
      </c>
      <c r="AA492" s="37" t="s">
        <v>526</v>
      </c>
      <c r="AB492" s="37">
        <f t="shared" si="8"/>
        <v>117</v>
      </c>
      <c r="AC492" s="37">
        <f t="shared" si="9"/>
        <v>0</v>
      </c>
      <c r="AD492" s="38"/>
    </row>
    <row r="493" ht="36" customHeight="1" spans="1:30">
      <c r="A493" s="38"/>
      <c r="B493" s="38">
        <f>COUNT($B$1:B492)+1</f>
        <v>485</v>
      </c>
      <c r="C493" s="38" t="s">
        <v>86</v>
      </c>
      <c r="D493" s="38" t="s">
        <v>149</v>
      </c>
      <c r="E493" s="38" t="s">
        <v>591</v>
      </c>
      <c r="F493" s="38" t="s">
        <v>868</v>
      </c>
      <c r="G493" s="38" t="s">
        <v>41</v>
      </c>
      <c r="H493" s="38">
        <v>225</v>
      </c>
      <c r="I493" s="38"/>
      <c r="J493" s="38" t="s">
        <v>43</v>
      </c>
      <c r="K493" s="38"/>
      <c r="L493" s="38"/>
      <c r="M493" s="37" t="s">
        <v>846</v>
      </c>
      <c r="N493" s="37"/>
      <c r="O493" s="37"/>
      <c r="P493" s="37"/>
      <c r="Q493" s="37" t="s">
        <v>846</v>
      </c>
      <c r="R493" s="37" t="s">
        <v>846</v>
      </c>
      <c r="S493" s="38"/>
      <c r="T493" s="28" t="s">
        <v>212</v>
      </c>
      <c r="U493" s="38" t="s">
        <v>49</v>
      </c>
      <c r="V493" s="38" t="s">
        <v>847</v>
      </c>
      <c r="W493" s="25" t="s">
        <v>848</v>
      </c>
      <c r="X493" s="38"/>
      <c r="Y493" s="37" t="s">
        <v>811</v>
      </c>
      <c r="Z493" s="37" t="s">
        <v>853</v>
      </c>
      <c r="AA493" s="37" t="s">
        <v>526</v>
      </c>
      <c r="AB493" s="37">
        <f t="shared" si="8"/>
        <v>225</v>
      </c>
      <c r="AC493" s="37">
        <f t="shared" si="9"/>
        <v>0</v>
      </c>
      <c r="AD493" s="38"/>
    </row>
    <row r="494" ht="36" customHeight="1" spans="1:30">
      <c r="A494" s="37">
        <v>15</v>
      </c>
      <c r="B494" s="37">
        <f>COUNT($B$1:B493)+1</f>
        <v>486</v>
      </c>
      <c r="C494" s="37" t="s">
        <v>86</v>
      </c>
      <c r="D494" s="38" t="s">
        <v>161</v>
      </c>
      <c r="E494" s="38" t="s">
        <v>251</v>
      </c>
      <c r="F494" s="38" t="s">
        <v>869</v>
      </c>
      <c r="G494" s="38" t="s">
        <v>69</v>
      </c>
      <c r="H494" s="38">
        <v>109</v>
      </c>
      <c r="I494" s="37"/>
      <c r="J494" s="38" t="s">
        <v>43</v>
      </c>
      <c r="K494" s="37"/>
      <c r="L494" s="37"/>
      <c r="M494" s="37" t="s">
        <v>846</v>
      </c>
      <c r="N494" s="37"/>
      <c r="O494" s="37"/>
      <c r="P494" s="37"/>
      <c r="Q494" s="37" t="s">
        <v>846</v>
      </c>
      <c r="R494" s="37" t="s">
        <v>846</v>
      </c>
      <c r="S494" s="38"/>
      <c r="T494" s="28" t="s">
        <v>102</v>
      </c>
      <c r="U494" s="37" t="s">
        <v>49</v>
      </c>
      <c r="V494" s="37" t="s">
        <v>847</v>
      </c>
      <c r="W494" s="25" t="s">
        <v>848</v>
      </c>
      <c r="X494" s="37"/>
      <c r="Y494" s="37" t="s">
        <v>811</v>
      </c>
      <c r="Z494" s="37" t="s">
        <v>853</v>
      </c>
      <c r="AA494" s="37" t="s">
        <v>526</v>
      </c>
      <c r="AB494" s="37">
        <f t="shared" si="8"/>
        <v>109</v>
      </c>
      <c r="AC494" s="37">
        <f t="shared" si="9"/>
        <v>0</v>
      </c>
      <c r="AD494" s="37"/>
    </row>
    <row r="495" ht="36" customHeight="1" spans="1:30">
      <c r="A495" s="37"/>
      <c r="B495" s="37">
        <f>COUNT($B$1:B494)+1</f>
        <v>487</v>
      </c>
      <c r="C495" s="37" t="s">
        <v>86</v>
      </c>
      <c r="D495" s="38" t="s">
        <v>161</v>
      </c>
      <c r="E495" s="38" t="s">
        <v>251</v>
      </c>
      <c r="F495" s="38" t="s">
        <v>869</v>
      </c>
      <c r="G495" s="38" t="s">
        <v>41</v>
      </c>
      <c r="H495" s="38">
        <v>240</v>
      </c>
      <c r="I495" s="37"/>
      <c r="J495" s="38" t="s">
        <v>43</v>
      </c>
      <c r="K495" s="37"/>
      <c r="L495" s="37"/>
      <c r="M495" s="37" t="s">
        <v>846</v>
      </c>
      <c r="N495" s="37"/>
      <c r="O495" s="37"/>
      <c r="P495" s="37"/>
      <c r="Q495" s="37" t="s">
        <v>846</v>
      </c>
      <c r="R495" s="37" t="s">
        <v>846</v>
      </c>
      <c r="S495" s="38"/>
      <c r="T495" s="28" t="s">
        <v>102</v>
      </c>
      <c r="U495" s="37" t="s">
        <v>49</v>
      </c>
      <c r="V495" s="37" t="s">
        <v>847</v>
      </c>
      <c r="W495" s="25" t="s">
        <v>848</v>
      </c>
      <c r="X495" s="37"/>
      <c r="Y495" s="37" t="s">
        <v>811</v>
      </c>
      <c r="Z495" s="37" t="s">
        <v>853</v>
      </c>
      <c r="AA495" s="37" t="s">
        <v>526</v>
      </c>
      <c r="AB495" s="37">
        <f t="shared" si="8"/>
        <v>240</v>
      </c>
      <c r="AC495" s="37">
        <f t="shared" si="9"/>
        <v>0</v>
      </c>
      <c r="AD495" s="37"/>
    </row>
    <row r="496" ht="36" customHeight="1" spans="1:30">
      <c r="A496" s="37">
        <v>17</v>
      </c>
      <c r="B496" s="37">
        <f>COUNT($B$1:B495)+1</f>
        <v>488</v>
      </c>
      <c r="C496" s="37" t="s">
        <v>86</v>
      </c>
      <c r="D496" s="38" t="s">
        <v>161</v>
      </c>
      <c r="E496" s="38" t="s">
        <v>179</v>
      </c>
      <c r="F496" s="38" t="s">
        <v>870</v>
      </c>
      <c r="G496" s="38" t="s">
        <v>69</v>
      </c>
      <c r="H496" s="38">
        <v>119</v>
      </c>
      <c r="I496" s="37"/>
      <c r="J496" s="38" t="s">
        <v>43</v>
      </c>
      <c r="K496" s="37"/>
      <c r="L496" s="37"/>
      <c r="M496" s="37" t="s">
        <v>846</v>
      </c>
      <c r="N496" s="37"/>
      <c r="O496" s="37"/>
      <c r="P496" s="37"/>
      <c r="Q496" s="37" t="s">
        <v>846</v>
      </c>
      <c r="R496" s="37" t="s">
        <v>846</v>
      </c>
      <c r="S496" s="38"/>
      <c r="T496" s="28" t="s">
        <v>102</v>
      </c>
      <c r="U496" s="37" t="s">
        <v>49</v>
      </c>
      <c r="V496" s="37" t="s">
        <v>847</v>
      </c>
      <c r="W496" s="25" t="s">
        <v>848</v>
      </c>
      <c r="X496" s="37"/>
      <c r="Y496" s="37" t="s">
        <v>811</v>
      </c>
      <c r="Z496" s="37" t="s">
        <v>853</v>
      </c>
      <c r="AA496" s="37" t="s">
        <v>526</v>
      </c>
      <c r="AB496" s="37">
        <f t="shared" si="8"/>
        <v>119</v>
      </c>
      <c r="AC496" s="37">
        <f t="shared" si="9"/>
        <v>0</v>
      </c>
      <c r="AD496" s="37"/>
    </row>
    <row r="497" ht="36" customHeight="1" spans="1:30">
      <c r="A497" s="37"/>
      <c r="B497" s="37">
        <f>COUNT($B$1:B496)+1</f>
        <v>489</v>
      </c>
      <c r="C497" s="37" t="s">
        <v>86</v>
      </c>
      <c r="D497" s="38" t="s">
        <v>161</v>
      </c>
      <c r="E497" s="38" t="s">
        <v>179</v>
      </c>
      <c r="F497" s="38" t="s">
        <v>870</v>
      </c>
      <c r="G497" s="38" t="s">
        <v>41</v>
      </c>
      <c r="H497" s="38">
        <v>240</v>
      </c>
      <c r="I497" s="37"/>
      <c r="J497" s="38" t="s">
        <v>43</v>
      </c>
      <c r="K497" s="37"/>
      <c r="L497" s="37"/>
      <c r="M497" s="37" t="s">
        <v>846</v>
      </c>
      <c r="N497" s="37"/>
      <c r="O497" s="37"/>
      <c r="P497" s="37"/>
      <c r="Q497" s="37" t="s">
        <v>846</v>
      </c>
      <c r="R497" s="37" t="s">
        <v>846</v>
      </c>
      <c r="S497" s="38"/>
      <c r="T497" s="28" t="s">
        <v>102</v>
      </c>
      <c r="U497" s="37" t="s">
        <v>49</v>
      </c>
      <c r="V497" s="37" t="s">
        <v>847</v>
      </c>
      <c r="W497" s="25" t="s">
        <v>848</v>
      </c>
      <c r="X497" s="37"/>
      <c r="Y497" s="37" t="s">
        <v>811</v>
      </c>
      <c r="Z497" s="37" t="s">
        <v>853</v>
      </c>
      <c r="AA497" s="37" t="s">
        <v>526</v>
      </c>
      <c r="AB497" s="37">
        <f t="shared" si="8"/>
        <v>240</v>
      </c>
      <c r="AC497" s="37">
        <f t="shared" si="9"/>
        <v>0</v>
      </c>
      <c r="AD497" s="37"/>
    </row>
    <row r="498" ht="36" customHeight="1" spans="1:30">
      <c r="A498" s="37">
        <v>19</v>
      </c>
      <c r="B498" s="37">
        <f>COUNT($B$1:B497)+1</f>
        <v>490</v>
      </c>
      <c r="C498" s="37" t="s">
        <v>86</v>
      </c>
      <c r="D498" s="38" t="s">
        <v>161</v>
      </c>
      <c r="E498" s="38" t="s">
        <v>420</v>
      </c>
      <c r="F498" s="38" t="s">
        <v>871</v>
      </c>
      <c r="G498" s="38" t="s">
        <v>69</v>
      </c>
      <c r="H498" s="38">
        <v>119</v>
      </c>
      <c r="I498" s="37"/>
      <c r="J498" s="38" t="s">
        <v>43</v>
      </c>
      <c r="K498" s="37"/>
      <c r="L498" s="37"/>
      <c r="M498" s="37" t="s">
        <v>846</v>
      </c>
      <c r="N498" s="37"/>
      <c r="O498" s="37"/>
      <c r="P498" s="37"/>
      <c r="Q498" s="37" t="s">
        <v>846</v>
      </c>
      <c r="R498" s="37" t="s">
        <v>846</v>
      </c>
      <c r="S498" s="38"/>
      <c r="T498" s="28" t="s">
        <v>102</v>
      </c>
      <c r="U498" s="37" t="s">
        <v>77</v>
      </c>
      <c r="V498" s="37" t="s">
        <v>847</v>
      </c>
      <c r="W498" s="25" t="s">
        <v>848</v>
      </c>
      <c r="X498" s="37"/>
      <c r="Y498" s="37" t="s">
        <v>849</v>
      </c>
      <c r="Z498" s="37" t="s">
        <v>850</v>
      </c>
      <c r="AA498" s="37" t="s">
        <v>851</v>
      </c>
      <c r="AB498" s="37"/>
      <c r="AC498" s="37"/>
      <c r="AD498" s="37"/>
    </row>
    <row r="499" ht="36" customHeight="1" spans="1:30">
      <c r="A499" s="37"/>
      <c r="B499" s="37">
        <f>COUNT($B$1:B498)+1</f>
        <v>491</v>
      </c>
      <c r="C499" s="37" t="s">
        <v>86</v>
      </c>
      <c r="D499" s="38" t="s">
        <v>161</v>
      </c>
      <c r="E499" s="38" t="s">
        <v>420</v>
      </c>
      <c r="F499" s="38" t="s">
        <v>871</v>
      </c>
      <c r="G499" s="38" t="s">
        <v>41</v>
      </c>
      <c r="H499" s="38">
        <v>240</v>
      </c>
      <c r="I499" s="37"/>
      <c r="J499" s="38" t="s">
        <v>43</v>
      </c>
      <c r="K499" s="37"/>
      <c r="L499" s="37"/>
      <c r="M499" s="37" t="s">
        <v>846</v>
      </c>
      <c r="N499" s="37"/>
      <c r="O499" s="37"/>
      <c r="P499" s="37"/>
      <c r="Q499" s="37" t="s">
        <v>846</v>
      </c>
      <c r="R499" s="37" t="s">
        <v>846</v>
      </c>
      <c r="S499" s="38"/>
      <c r="T499" s="28" t="s">
        <v>102</v>
      </c>
      <c r="U499" s="37" t="s">
        <v>77</v>
      </c>
      <c r="V499" s="37" t="s">
        <v>847</v>
      </c>
      <c r="W499" s="25" t="s">
        <v>848</v>
      </c>
      <c r="X499" s="37"/>
      <c r="Y499" s="37" t="s">
        <v>849</v>
      </c>
      <c r="Z499" s="37" t="s">
        <v>850</v>
      </c>
      <c r="AA499" s="37" t="s">
        <v>851</v>
      </c>
      <c r="AB499" s="37"/>
      <c r="AC499" s="37"/>
      <c r="AD499" s="37"/>
    </row>
    <row r="500" ht="36" customHeight="1" spans="1:30">
      <c r="A500" s="37">
        <v>20</v>
      </c>
      <c r="B500" s="37">
        <f>COUNT($B$1:B499)+1</f>
        <v>492</v>
      </c>
      <c r="C500" s="37" t="s">
        <v>86</v>
      </c>
      <c r="D500" s="38" t="s">
        <v>161</v>
      </c>
      <c r="E500" s="38" t="s">
        <v>123</v>
      </c>
      <c r="F500" s="38" t="s">
        <v>872</v>
      </c>
      <c r="G500" s="38" t="s">
        <v>69</v>
      </c>
      <c r="H500" s="38">
        <v>119</v>
      </c>
      <c r="I500" s="37"/>
      <c r="J500" s="38" t="s">
        <v>43</v>
      </c>
      <c r="K500" s="37"/>
      <c r="L500" s="37"/>
      <c r="M500" s="37" t="s">
        <v>846</v>
      </c>
      <c r="N500" s="37"/>
      <c r="O500" s="37"/>
      <c r="P500" s="37"/>
      <c r="Q500" s="37" t="s">
        <v>846</v>
      </c>
      <c r="R500" s="37" t="s">
        <v>846</v>
      </c>
      <c r="S500" s="38"/>
      <c r="T500" s="28" t="s">
        <v>102</v>
      </c>
      <c r="U500" s="37" t="s">
        <v>49</v>
      </c>
      <c r="V500" s="37" t="s">
        <v>847</v>
      </c>
      <c r="W500" s="25" t="s">
        <v>848</v>
      </c>
      <c r="X500" s="37"/>
      <c r="Y500" s="37" t="s">
        <v>811</v>
      </c>
      <c r="Z500" s="37" t="s">
        <v>853</v>
      </c>
      <c r="AA500" s="37" t="s">
        <v>526</v>
      </c>
      <c r="AB500" s="37">
        <f>H500</f>
        <v>119</v>
      </c>
      <c r="AC500" s="37">
        <f>AB500-H500</f>
        <v>0</v>
      </c>
      <c r="AD500" s="37"/>
    </row>
    <row r="501" ht="36" customHeight="1" spans="1:30">
      <c r="A501" s="37"/>
      <c r="B501" s="37">
        <f>COUNT($B$1:B500)+1</f>
        <v>493</v>
      </c>
      <c r="C501" s="37" t="s">
        <v>86</v>
      </c>
      <c r="D501" s="38" t="s">
        <v>161</v>
      </c>
      <c r="E501" s="38" t="s">
        <v>123</v>
      </c>
      <c r="F501" s="38" t="s">
        <v>872</v>
      </c>
      <c r="G501" s="38" t="s">
        <v>41</v>
      </c>
      <c r="H501" s="38">
        <v>240</v>
      </c>
      <c r="I501" s="37"/>
      <c r="J501" s="38" t="s">
        <v>43</v>
      </c>
      <c r="K501" s="37"/>
      <c r="L501" s="37"/>
      <c r="M501" s="37" t="s">
        <v>846</v>
      </c>
      <c r="N501" s="37"/>
      <c r="O501" s="37"/>
      <c r="P501" s="37"/>
      <c r="Q501" s="37" t="s">
        <v>846</v>
      </c>
      <c r="R501" s="37" t="s">
        <v>846</v>
      </c>
      <c r="S501" s="38"/>
      <c r="T501" s="28" t="s">
        <v>102</v>
      </c>
      <c r="U501" s="37" t="s">
        <v>49</v>
      </c>
      <c r="V501" s="37" t="s">
        <v>847</v>
      </c>
      <c r="W501" s="25" t="s">
        <v>848</v>
      </c>
      <c r="X501" s="37"/>
      <c r="Y501" s="37" t="s">
        <v>811</v>
      </c>
      <c r="Z501" s="37" t="s">
        <v>853</v>
      </c>
      <c r="AA501" s="37" t="s">
        <v>526</v>
      </c>
      <c r="AB501" s="37">
        <f>H501</f>
        <v>240</v>
      </c>
      <c r="AC501" s="37">
        <f>AB501-H501</f>
        <v>0</v>
      </c>
      <c r="AD501" s="37"/>
    </row>
    <row r="502" ht="36" customHeight="1" spans="1:30">
      <c r="A502" s="37">
        <v>25</v>
      </c>
      <c r="B502" s="37">
        <f>COUNT($B$1:B501)+1</f>
        <v>494</v>
      </c>
      <c r="C502" s="37" t="s">
        <v>86</v>
      </c>
      <c r="D502" s="38" t="s">
        <v>161</v>
      </c>
      <c r="E502" s="38" t="s">
        <v>194</v>
      </c>
      <c r="F502" s="38" t="s">
        <v>873</v>
      </c>
      <c r="G502" s="38" t="s">
        <v>69</v>
      </c>
      <c r="H502" s="38">
        <v>119</v>
      </c>
      <c r="I502" s="37"/>
      <c r="J502" s="38" t="s">
        <v>43</v>
      </c>
      <c r="K502" s="37"/>
      <c r="L502" s="37"/>
      <c r="M502" s="37" t="s">
        <v>846</v>
      </c>
      <c r="N502" s="37"/>
      <c r="O502" s="37"/>
      <c r="P502" s="37"/>
      <c r="Q502" s="37" t="s">
        <v>846</v>
      </c>
      <c r="R502" s="37" t="s">
        <v>846</v>
      </c>
      <c r="S502" s="38"/>
      <c r="T502" s="28" t="s">
        <v>102</v>
      </c>
      <c r="U502" s="37" t="s">
        <v>77</v>
      </c>
      <c r="V502" s="37" t="s">
        <v>847</v>
      </c>
      <c r="W502" s="25" t="s">
        <v>848</v>
      </c>
      <c r="X502" s="37"/>
      <c r="Y502" s="37" t="s">
        <v>849</v>
      </c>
      <c r="Z502" s="37" t="s">
        <v>850</v>
      </c>
      <c r="AA502" s="37" t="s">
        <v>851</v>
      </c>
      <c r="AB502" s="37"/>
      <c r="AC502" s="37"/>
      <c r="AD502" s="37"/>
    </row>
    <row r="503" ht="36" customHeight="1" spans="1:30">
      <c r="A503" s="37"/>
      <c r="B503" s="37">
        <f>COUNT($B$1:B502)+1</f>
        <v>495</v>
      </c>
      <c r="C503" s="37" t="s">
        <v>86</v>
      </c>
      <c r="D503" s="38" t="s">
        <v>161</v>
      </c>
      <c r="E503" s="38" t="s">
        <v>194</v>
      </c>
      <c r="F503" s="38" t="s">
        <v>873</v>
      </c>
      <c r="G503" s="38" t="s">
        <v>41</v>
      </c>
      <c r="H503" s="38">
        <v>240</v>
      </c>
      <c r="I503" s="37"/>
      <c r="J503" s="38" t="s">
        <v>43</v>
      </c>
      <c r="K503" s="37"/>
      <c r="L503" s="37"/>
      <c r="M503" s="37" t="s">
        <v>846</v>
      </c>
      <c r="N503" s="37"/>
      <c r="O503" s="37"/>
      <c r="P503" s="37"/>
      <c r="Q503" s="37" t="s">
        <v>846</v>
      </c>
      <c r="R503" s="37" t="s">
        <v>846</v>
      </c>
      <c r="S503" s="38"/>
      <c r="T503" s="28" t="s">
        <v>102</v>
      </c>
      <c r="U503" s="37" t="s">
        <v>77</v>
      </c>
      <c r="V503" s="37" t="s">
        <v>847</v>
      </c>
      <c r="W503" s="25" t="s">
        <v>848</v>
      </c>
      <c r="X503" s="37"/>
      <c r="Y503" s="37" t="s">
        <v>849</v>
      </c>
      <c r="Z503" s="37" t="s">
        <v>850</v>
      </c>
      <c r="AA503" s="37" t="s">
        <v>851</v>
      </c>
      <c r="AB503" s="37"/>
      <c r="AC503" s="37"/>
      <c r="AD503" s="37"/>
    </row>
    <row r="504" ht="36" customHeight="1" spans="1:30">
      <c r="A504" s="37">
        <v>27</v>
      </c>
      <c r="B504" s="37">
        <f>COUNT($B$1:B503)+1</f>
        <v>496</v>
      </c>
      <c r="C504" s="37" t="s">
        <v>86</v>
      </c>
      <c r="D504" s="38" t="s">
        <v>161</v>
      </c>
      <c r="E504" s="38" t="s">
        <v>874</v>
      </c>
      <c r="F504" s="38" t="s">
        <v>874</v>
      </c>
      <c r="G504" s="38" t="s">
        <v>69</v>
      </c>
      <c r="H504" s="38">
        <v>119</v>
      </c>
      <c r="I504" s="37"/>
      <c r="J504" s="38" t="s">
        <v>43</v>
      </c>
      <c r="K504" s="37"/>
      <c r="L504" s="37"/>
      <c r="M504" s="37" t="s">
        <v>846</v>
      </c>
      <c r="N504" s="37"/>
      <c r="O504" s="37"/>
      <c r="P504" s="37"/>
      <c r="Q504" s="37" t="s">
        <v>846</v>
      </c>
      <c r="R504" s="37" t="s">
        <v>846</v>
      </c>
      <c r="S504" s="38"/>
      <c r="T504" s="28" t="s">
        <v>102</v>
      </c>
      <c r="U504" s="37" t="s">
        <v>77</v>
      </c>
      <c r="V504" s="37" t="s">
        <v>847</v>
      </c>
      <c r="W504" s="25" t="s">
        <v>848</v>
      </c>
      <c r="X504" s="37"/>
      <c r="Y504" s="37" t="s">
        <v>849</v>
      </c>
      <c r="Z504" s="37" t="s">
        <v>850</v>
      </c>
      <c r="AA504" s="37" t="s">
        <v>851</v>
      </c>
      <c r="AB504" s="37"/>
      <c r="AC504" s="37"/>
      <c r="AD504" s="37"/>
    </row>
    <row r="505" ht="36" customHeight="1" spans="1:30">
      <c r="A505" s="37"/>
      <c r="B505" s="37">
        <f>COUNT($B$1:B504)+1</f>
        <v>497</v>
      </c>
      <c r="C505" s="37" t="s">
        <v>86</v>
      </c>
      <c r="D505" s="38" t="s">
        <v>161</v>
      </c>
      <c r="E505" s="38" t="s">
        <v>874</v>
      </c>
      <c r="F505" s="38" t="s">
        <v>874</v>
      </c>
      <c r="G505" s="38" t="s">
        <v>41</v>
      </c>
      <c r="H505" s="38">
        <v>240</v>
      </c>
      <c r="I505" s="37"/>
      <c r="J505" s="38" t="s">
        <v>43</v>
      </c>
      <c r="K505" s="37"/>
      <c r="L505" s="37"/>
      <c r="M505" s="37" t="s">
        <v>846</v>
      </c>
      <c r="N505" s="37"/>
      <c r="O505" s="37"/>
      <c r="P505" s="37"/>
      <c r="Q505" s="37" t="s">
        <v>846</v>
      </c>
      <c r="R505" s="37" t="s">
        <v>846</v>
      </c>
      <c r="S505" s="38"/>
      <c r="T505" s="28" t="s">
        <v>102</v>
      </c>
      <c r="U505" s="37" t="s">
        <v>77</v>
      </c>
      <c r="V505" s="37" t="s">
        <v>847</v>
      </c>
      <c r="W505" s="25" t="s">
        <v>848</v>
      </c>
      <c r="X505" s="37"/>
      <c r="Y505" s="37" t="s">
        <v>849</v>
      </c>
      <c r="Z505" s="37" t="s">
        <v>850</v>
      </c>
      <c r="AA505" s="37" t="s">
        <v>851</v>
      </c>
      <c r="AB505" s="37"/>
      <c r="AC505" s="37"/>
      <c r="AD505" s="37"/>
    </row>
    <row r="506" ht="36" customHeight="1" spans="1:30">
      <c r="A506" s="38">
        <f>COUNT($A$1:A505)+1</f>
        <v>370</v>
      </c>
      <c r="B506" s="38">
        <f>COUNT($B$1:B505)+1</f>
        <v>498</v>
      </c>
      <c r="C506" s="38" t="s">
        <v>86</v>
      </c>
      <c r="D506" s="38" t="s">
        <v>161</v>
      </c>
      <c r="E506" s="38" t="s">
        <v>170</v>
      </c>
      <c r="F506" s="38" t="s">
        <v>875</v>
      </c>
      <c r="G506" s="38" t="s">
        <v>41</v>
      </c>
      <c r="H506" s="38">
        <v>225</v>
      </c>
      <c r="I506" s="38"/>
      <c r="J506" s="38" t="s">
        <v>43</v>
      </c>
      <c r="K506" s="38"/>
      <c r="L506" s="38"/>
      <c r="M506" s="37" t="s">
        <v>846</v>
      </c>
      <c r="N506" s="37"/>
      <c r="O506" s="37"/>
      <c r="P506" s="37"/>
      <c r="Q506" s="37" t="s">
        <v>846</v>
      </c>
      <c r="R506" s="37" t="s">
        <v>846</v>
      </c>
      <c r="S506" s="38"/>
      <c r="T506" s="28" t="s">
        <v>212</v>
      </c>
      <c r="U506" s="38" t="s">
        <v>49</v>
      </c>
      <c r="V506" s="38" t="s">
        <v>847</v>
      </c>
      <c r="W506" s="25" t="s">
        <v>848</v>
      </c>
      <c r="X506" s="38"/>
      <c r="Y506" s="37" t="s">
        <v>811</v>
      </c>
      <c r="Z506" s="37" t="s">
        <v>853</v>
      </c>
      <c r="AA506" s="37" t="s">
        <v>526</v>
      </c>
      <c r="AB506" s="37">
        <f>H506</f>
        <v>225</v>
      </c>
      <c r="AC506" s="37">
        <f>AB506-H506</f>
        <v>0</v>
      </c>
      <c r="AD506" s="38"/>
    </row>
    <row r="507" ht="36" customHeight="1" spans="1:30">
      <c r="A507" s="12">
        <v>12</v>
      </c>
      <c r="B507" s="12">
        <f>COUNT($B$1:B506)+1</f>
        <v>499</v>
      </c>
      <c r="C507" s="12" t="s">
        <v>86</v>
      </c>
      <c r="D507" s="12" t="s">
        <v>213</v>
      </c>
      <c r="E507" s="12" t="s">
        <v>221</v>
      </c>
      <c r="F507" s="24" t="s">
        <v>876</v>
      </c>
      <c r="G507" s="25" t="s">
        <v>379</v>
      </c>
      <c r="H507" s="26">
        <v>84</v>
      </c>
      <c r="I507" s="25"/>
      <c r="J507" s="24" t="s">
        <v>877</v>
      </c>
      <c r="K507" s="25"/>
      <c r="L507" s="25"/>
      <c r="M507" s="37" t="s">
        <v>846</v>
      </c>
      <c r="N507" s="37"/>
      <c r="O507" s="37"/>
      <c r="P507" s="37"/>
      <c r="Q507" s="37" t="s">
        <v>846</v>
      </c>
      <c r="R507" s="37" t="s">
        <v>846</v>
      </c>
      <c r="S507" s="24" t="s">
        <v>84</v>
      </c>
      <c r="T507" s="26">
        <v>2017</v>
      </c>
      <c r="U507" s="25" t="s">
        <v>49</v>
      </c>
      <c r="V507" s="25" t="s">
        <v>847</v>
      </c>
      <c r="W507" s="25" t="s">
        <v>848</v>
      </c>
      <c r="X507" s="25" t="s">
        <v>861</v>
      </c>
      <c r="Y507" s="25"/>
      <c r="Z507" s="37" t="s">
        <v>861</v>
      </c>
      <c r="AA507" s="37"/>
      <c r="AB507" s="37">
        <v>0</v>
      </c>
      <c r="AC507" s="37">
        <f>AB507-H507</f>
        <v>-84</v>
      </c>
      <c r="AD507" s="25">
        <v>1</v>
      </c>
    </row>
    <row r="508" ht="36" customHeight="1" spans="1:30">
      <c r="A508" s="37">
        <v>30</v>
      </c>
      <c r="B508" s="37">
        <f>COUNT($B$1:B507)+1</f>
        <v>500</v>
      </c>
      <c r="C508" s="37" t="s">
        <v>86</v>
      </c>
      <c r="D508" s="38" t="s">
        <v>213</v>
      </c>
      <c r="E508" s="38" t="s">
        <v>607</v>
      </c>
      <c r="F508" s="38" t="s">
        <v>878</v>
      </c>
      <c r="G508" s="38" t="s">
        <v>41</v>
      </c>
      <c r="H508" s="38">
        <v>240</v>
      </c>
      <c r="I508" s="37"/>
      <c r="J508" s="38" t="s">
        <v>43</v>
      </c>
      <c r="K508" s="37"/>
      <c r="L508" s="37"/>
      <c r="M508" s="37" t="s">
        <v>846</v>
      </c>
      <c r="N508" s="37"/>
      <c r="O508" s="37"/>
      <c r="P508" s="37"/>
      <c r="Q508" s="37" t="s">
        <v>846</v>
      </c>
      <c r="R508" s="37" t="s">
        <v>846</v>
      </c>
      <c r="S508" s="38"/>
      <c r="T508" s="28" t="s">
        <v>102</v>
      </c>
      <c r="U508" s="37" t="s">
        <v>77</v>
      </c>
      <c r="V508" s="37" t="s">
        <v>847</v>
      </c>
      <c r="W508" s="25" t="s">
        <v>848</v>
      </c>
      <c r="X508" s="37"/>
      <c r="Y508" s="37" t="s">
        <v>849</v>
      </c>
      <c r="Z508" s="37" t="s">
        <v>850</v>
      </c>
      <c r="AA508" s="37" t="s">
        <v>851</v>
      </c>
      <c r="AB508" s="37"/>
      <c r="AC508" s="37"/>
      <c r="AD508" s="37"/>
    </row>
    <row r="509" ht="36" customHeight="1" spans="1:30">
      <c r="A509" s="38"/>
      <c r="B509" s="38">
        <f>COUNT($B$1:B508)+1</f>
        <v>501</v>
      </c>
      <c r="C509" s="38" t="s">
        <v>86</v>
      </c>
      <c r="D509" s="38" t="s">
        <v>213</v>
      </c>
      <c r="E509" s="38" t="s">
        <v>609</v>
      </c>
      <c r="F509" s="38" t="s">
        <v>610</v>
      </c>
      <c r="G509" s="38" t="s">
        <v>69</v>
      </c>
      <c r="H509" s="38">
        <v>108</v>
      </c>
      <c r="I509" s="38"/>
      <c r="J509" s="38" t="s">
        <v>43</v>
      </c>
      <c r="K509" s="38"/>
      <c r="L509" s="38"/>
      <c r="M509" s="37" t="s">
        <v>846</v>
      </c>
      <c r="N509" s="37"/>
      <c r="O509" s="37"/>
      <c r="P509" s="37"/>
      <c r="Q509" s="37" t="s">
        <v>846</v>
      </c>
      <c r="R509" s="37" t="s">
        <v>846</v>
      </c>
      <c r="S509" s="80"/>
      <c r="T509" s="28" t="s">
        <v>212</v>
      </c>
      <c r="U509" s="38" t="s">
        <v>49</v>
      </c>
      <c r="V509" s="38" t="s">
        <v>847</v>
      </c>
      <c r="W509" s="25" t="s">
        <v>848</v>
      </c>
      <c r="X509" s="38"/>
      <c r="Y509" s="37" t="s">
        <v>811</v>
      </c>
      <c r="Z509" s="37" t="s">
        <v>853</v>
      </c>
      <c r="AA509" s="37" t="s">
        <v>526</v>
      </c>
      <c r="AB509" s="37">
        <f>H509</f>
        <v>108</v>
      </c>
      <c r="AC509" s="37">
        <f>AB509-H509</f>
        <v>0</v>
      </c>
      <c r="AD509" s="38"/>
    </row>
    <row r="510" ht="36" customHeight="1" spans="1:30">
      <c r="A510" s="38">
        <f>COUNT($A$1:A509)+1</f>
        <v>373</v>
      </c>
      <c r="B510" s="38">
        <f>COUNT($B$1:B509)+1</f>
        <v>502</v>
      </c>
      <c r="C510" s="38" t="s">
        <v>86</v>
      </c>
      <c r="D510" s="38" t="s">
        <v>213</v>
      </c>
      <c r="E510" s="38" t="s">
        <v>251</v>
      </c>
      <c r="F510" s="38" t="s">
        <v>611</v>
      </c>
      <c r="G510" s="38" t="s">
        <v>69</v>
      </c>
      <c r="H510" s="38">
        <v>108</v>
      </c>
      <c r="I510" s="38"/>
      <c r="J510" s="38" t="s">
        <v>43</v>
      </c>
      <c r="K510" s="38"/>
      <c r="L510" s="38"/>
      <c r="M510" s="37" t="s">
        <v>846</v>
      </c>
      <c r="N510" s="37"/>
      <c r="O510" s="37"/>
      <c r="P510" s="37"/>
      <c r="Q510" s="37" t="s">
        <v>846</v>
      </c>
      <c r="R510" s="37" t="s">
        <v>846</v>
      </c>
      <c r="S510" s="38"/>
      <c r="T510" s="28" t="s">
        <v>212</v>
      </c>
      <c r="U510" s="38" t="s">
        <v>49</v>
      </c>
      <c r="V510" s="38" t="s">
        <v>847</v>
      </c>
      <c r="W510" s="25" t="s">
        <v>848</v>
      </c>
      <c r="X510" s="38"/>
      <c r="Y510" s="37" t="s">
        <v>811</v>
      </c>
      <c r="Z510" s="37" t="s">
        <v>879</v>
      </c>
      <c r="AA510" s="37" t="s">
        <v>526</v>
      </c>
      <c r="AB510" s="37">
        <f>H510</f>
        <v>108</v>
      </c>
      <c r="AC510" s="37">
        <f>AB510-H510</f>
        <v>0</v>
      </c>
      <c r="AD510" s="38"/>
    </row>
    <row r="511" ht="36" customHeight="1" spans="1:30">
      <c r="A511" s="37">
        <v>1</v>
      </c>
      <c r="B511" s="37">
        <f>COUNT($B$1:B510)+1</f>
        <v>503</v>
      </c>
      <c r="C511" s="37" t="s">
        <v>86</v>
      </c>
      <c r="D511" s="38" t="s">
        <v>615</v>
      </c>
      <c r="E511" s="37" t="s">
        <v>90</v>
      </c>
      <c r="F511" s="37" t="s">
        <v>880</v>
      </c>
      <c r="G511" s="37" t="s">
        <v>69</v>
      </c>
      <c r="H511" s="37">
        <v>119</v>
      </c>
      <c r="I511" s="37"/>
      <c r="J511" s="37" t="s">
        <v>43</v>
      </c>
      <c r="K511" s="37"/>
      <c r="L511" s="37"/>
      <c r="M511" s="37" t="s">
        <v>846</v>
      </c>
      <c r="N511" s="37"/>
      <c r="O511" s="37"/>
      <c r="P511" s="37"/>
      <c r="Q511" s="37" t="s">
        <v>846</v>
      </c>
      <c r="R511" s="37" t="s">
        <v>846</v>
      </c>
      <c r="S511" s="37"/>
      <c r="T511" s="28" t="s">
        <v>102</v>
      </c>
      <c r="U511" s="37" t="s">
        <v>77</v>
      </c>
      <c r="V511" s="37" t="s">
        <v>847</v>
      </c>
      <c r="W511" s="25" t="s">
        <v>848</v>
      </c>
      <c r="X511" s="37" t="s">
        <v>860</v>
      </c>
      <c r="Y511" s="37"/>
      <c r="Z511" s="37" t="s">
        <v>861</v>
      </c>
      <c r="AA511" s="37"/>
      <c r="AB511" s="37">
        <v>0</v>
      </c>
      <c r="AC511" s="37">
        <f>AB511-H511</f>
        <v>-119</v>
      </c>
      <c r="AD511" s="37">
        <v>1</v>
      </c>
    </row>
    <row r="512" ht="36" customHeight="1" spans="1:30">
      <c r="A512" s="37">
        <v>12</v>
      </c>
      <c r="B512" s="37">
        <f>COUNT($B$1:B511)+1</f>
        <v>504</v>
      </c>
      <c r="C512" s="37" t="s">
        <v>86</v>
      </c>
      <c r="D512" s="38" t="s">
        <v>224</v>
      </c>
      <c r="E512" s="38" t="s">
        <v>123</v>
      </c>
      <c r="F512" s="38" t="s">
        <v>881</v>
      </c>
      <c r="G512" s="38" t="s">
        <v>41</v>
      </c>
      <c r="H512" s="38">
        <v>240</v>
      </c>
      <c r="I512" s="37"/>
      <c r="J512" s="38" t="s">
        <v>43</v>
      </c>
      <c r="K512" s="37"/>
      <c r="L512" s="37"/>
      <c r="M512" s="37" t="s">
        <v>846</v>
      </c>
      <c r="N512" s="37"/>
      <c r="O512" s="37"/>
      <c r="P512" s="37"/>
      <c r="Q512" s="37" t="s">
        <v>846</v>
      </c>
      <c r="R512" s="37" t="s">
        <v>846</v>
      </c>
      <c r="S512" s="38"/>
      <c r="T512" s="28" t="s">
        <v>102</v>
      </c>
      <c r="U512" s="37" t="s">
        <v>77</v>
      </c>
      <c r="V512" s="37" t="s">
        <v>847</v>
      </c>
      <c r="W512" s="25" t="s">
        <v>848</v>
      </c>
      <c r="X512" s="37"/>
      <c r="Y512" s="37" t="s">
        <v>849</v>
      </c>
      <c r="Z512" s="37" t="s">
        <v>850</v>
      </c>
      <c r="AA512" s="37" t="s">
        <v>851</v>
      </c>
      <c r="AB512" s="37"/>
      <c r="AC512" s="37"/>
      <c r="AD512" s="37"/>
    </row>
    <row r="513" ht="36" customHeight="1" spans="1:30">
      <c r="A513" s="37">
        <v>13</v>
      </c>
      <c r="B513" s="37">
        <f>COUNT($B$1:B512)+1</f>
        <v>505</v>
      </c>
      <c r="C513" s="37" t="s">
        <v>86</v>
      </c>
      <c r="D513" s="38" t="s">
        <v>224</v>
      </c>
      <c r="E513" s="38" t="s">
        <v>218</v>
      </c>
      <c r="F513" s="38" t="s">
        <v>882</v>
      </c>
      <c r="G513" s="38" t="s">
        <v>41</v>
      </c>
      <c r="H513" s="38">
        <v>240</v>
      </c>
      <c r="I513" s="37"/>
      <c r="J513" s="38" t="s">
        <v>883</v>
      </c>
      <c r="K513" s="37"/>
      <c r="L513" s="37"/>
      <c r="M513" s="37" t="s">
        <v>846</v>
      </c>
      <c r="N513" s="37"/>
      <c r="O513" s="37"/>
      <c r="P513" s="37"/>
      <c r="Q513" s="37" t="s">
        <v>846</v>
      </c>
      <c r="R513" s="37" t="s">
        <v>846</v>
      </c>
      <c r="S513" s="38"/>
      <c r="T513" s="28" t="s">
        <v>102</v>
      </c>
      <c r="U513" s="37" t="s">
        <v>49</v>
      </c>
      <c r="V513" s="37" t="s">
        <v>847</v>
      </c>
      <c r="W513" s="25" t="s">
        <v>848</v>
      </c>
      <c r="X513" s="37" t="s">
        <v>863</v>
      </c>
      <c r="Y513" s="37" t="s">
        <v>864</v>
      </c>
      <c r="Z513" s="37" t="s">
        <v>861</v>
      </c>
      <c r="AA513" s="37"/>
      <c r="AB513" s="37">
        <v>0</v>
      </c>
      <c r="AC513" s="37">
        <f>AB513-H513</f>
        <v>-240</v>
      </c>
      <c r="AD513" s="37">
        <v>1</v>
      </c>
    </row>
    <row r="514" ht="36" customHeight="1" spans="1:30">
      <c r="A514" s="38">
        <f>COUNT($A$1:A513)+1</f>
        <v>377</v>
      </c>
      <c r="B514" s="38">
        <f>COUNT($B$1:B513)+1</f>
        <v>506</v>
      </c>
      <c r="C514" s="38" t="s">
        <v>86</v>
      </c>
      <c r="D514" s="38" t="s">
        <v>232</v>
      </c>
      <c r="E514" s="38" t="s">
        <v>189</v>
      </c>
      <c r="F514" s="38" t="s">
        <v>884</v>
      </c>
      <c r="G514" s="38" t="s">
        <v>41</v>
      </c>
      <c r="H514" s="38">
        <v>207</v>
      </c>
      <c r="I514" s="38"/>
      <c r="J514" s="38" t="s">
        <v>43</v>
      </c>
      <c r="K514" s="38"/>
      <c r="L514" s="38"/>
      <c r="M514" s="37" t="s">
        <v>846</v>
      </c>
      <c r="N514" s="37"/>
      <c r="O514" s="37"/>
      <c r="P514" s="37"/>
      <c r="Q514" s="37" t="s">
        <v>846</v>
      </c>
      <c r="R514" s="37" t="s">
        <v>846</v>
      </c>
      <c r="S514" s="38"/>
      <c r="T514" s="28" t="s">
        <v>212</v>
      </c>
      <c r="U514" s="38" t="s">
        <v>49</v>
      </c>
      <c r="V514" s="38" t="s">
        <v>847</v>
      </c>
      <c r="W514" s="25" t="s">
        <v>848</v>
      </c>
      <c r="X514" s="38"/>
      <c r="Y514" s="37" t="s">
        <v>811</v>
      </c>
      <c r="Z514" s="37" t="s">
        <v>879</v>
      </c>
      <c r="AA514" s="37" t="s">
        <v>526</v>
      </c>
      <c r="AB514" s="37">
        <f>H514</f>
        <v>207</v>
      </c>
      <c r="AC514" s="37">
        <f>AB514-H514</f>
        <v>0</v>
      </c>
      <c r="AD514" s="38"/>
    </row>
    <row r="515" ht="36" customHeight="1" spans="1:30">
      <c r="A515" s="38"/>
      <c r="B515" s="38">
        <f>COUNT($B$1:B514)+1</f>
        <v>507</v>
      </c>
      <c r="C515" s="38" t="s">
        <v>86</v>
      </c>
      <c r="D515" s="38" t="s">
        <v>232</v>
      </c>
      <c r="E515" s="38" t="s">
        <v>189</v>
      </c>
      <c r="F515" s="38" t="s">
        <v>884</v>
      </c>
      <c r="G515" s="38" t="s">
        <v>69</v>
      </c>
      <c r="H515" s="38">
        <v>108</v>
      </c>
      <c r="I515" s="38"/>
      <c r="J515" s="38" t="s">
        <v>43</v>
      </c>
      <c r="K515" s="38"/>
      <c r="L515" s="38"/>
      <c r="M515" s="37" t="s">
        <v>846</v>
      </c>
      <c r="N515" s="37"/>
      <c r="O515" s="37"/>
      <c r="P515" s="37"/>
      <c r="Q515" s="37" t="s">
        <v>846</v>
      </c>
      <c r="R515" s="37" t="s">
        <v>846</v>
      </c>
      <c r="S515" s="38"/>
      <c r="T515" s="28" t="s">
        <v>212</v>
      </c>
      <c r="U515" s="38" t="s">
        <v>49</v>
      </c>
      <c r="V515" s="38" t="s">
        <v>847</v>
      </c>
      <c r="W515" s="25" t="s">
        <v>848</v>
      </c>
      <c r="X515" s="38"/>
      <c r="Y515" s="37" t="s">
        <v>811</v>
      </c>
      <c r="Z515" s="37" t="s">
        <v>879</v>
      </c>
      <c r="AA515" s="37" t="s">
        <v>526</v>
      </c>
      <c r="AB515" s="37">
        <f>H515</f>
        <v>108</v>
      </c>
      <c r="AC515" s="37">
        <f>AB515-H515</f>
        <v>0</v>
      </c>
      <c r="AD515" s="38"/>
    </row>
    <row r="516" ht="36" customHeight="1" spans="1:30">
      <c r="A516" s="12"/>
      <c r="B516" s="12">
        <f>COUNT($B$1:B515)+1</f>
        <v>508</v>
      </c>
      <c r="C516" s="12" t="s">
        <v>86</v>
      </c>
      <c r="D516" s="12" t="s">
        <v>235</v>
      </c>
      <c r="E516" s="32" t="s">
        <v>90</v>
      </c>
      <c r="F516" s="33" t="s">
        <v>242</v>
      </c>
      <c r="G516" s="25" t="s">
        <v>144</v>
      </c>
      <c r="H516" s="26">
        <v>119</v>
      </c>
      <c r="I516" s="25"/>
      <c r="J516" s="33" t="s">
        <v>43</v>
      </c>
      <c r="K516" s="25"/>
      <c r="L516" s="25"/>
      <c r="M516" s="37" t="s">
        <v>846</v>
      </c>
      <c r="N516" s="37"/>
      <c r="O516" s="37"/>
      <c r="P516" s="37"/>
      <c r="Q516" s="37" t="s">
        <v>846</v>
      </c>
      <c r="R516" s="37" t="s">
        <v>846</v>
      </c>
      <c r="S516" s="33"/>
      <c r="T516" s="26">
        <v>2017</v>
      </c>
      <c r="U516" s="25" t="s">
        <v>49</v>
      </c>
      <c r="V516" s="25" t="s">
        <v>847</v>
      </c>
      <c r="W516" s="25" t="s">
        <v>848</v>
      </c>
      <c r="X516" s="37" t="s">
        <v>865</v>
      </c>
      <c r="Y516" s="37" t="s">
        <v>538</v>
      </c>
      <c r="Z516" s="25" t="s">
        <v>861</v>
      </c>
      <c r="AA516" s="25"/>
      <c r="AB516" s="25" t="s">
        <v>866</v>
      </c>
      <c r="AC516" s="37">
        <f>AB516-H516</f>
        <v>-119</v>
      </c>
      <c r="AD516" s="25">
        <v>1</v>
      </c>
    </row>
    <row r="517" ht="36" customHeight="1" spans="1:30">
      <c r="A517" s="45">
        <v>19</v>
      </c>
      <c r="B517" s="45">
        <f>COUNT($B$1:B516)+1</f>
        <v>509</v>
      </c>
      <c r="C517" s="22" t="s">
        <v>86</v>
      </c>
      <c r="D517" s="46" t="s">
        <v>235</v>
      </c>
      <c r="E517" s="46" t="s">
        <v>238</v>
      </c>
      <c r="F517" s="46" t="s">
        <v>885</v>
      </c>
      <c r="G517" s="28" t="s">
        <v>69</v>
      </c>
      <c r="H517" s="29">
        <v>187</v>
      </c>
      <c r="I517" s="28"/>
      <c r="J517" s="46" t="s">
        <v>43</v>
      </c>
      <c r="K517" s="28"/>
      <c r="L517" s="28"/>
      <c r="M517" s="37" t="s">
        <v>846</v>
      </c>
      <c r="N517" s="37"/>
      <c r="O517" s="37"/>
      <c r="P517" s="37"/>
      <c r="Q517" s="37" t="s">
        <v>846</v>
      </c>
      <c r="R517" s="37" t="s">
        <v>846</v>
      </c>
      <c r="S517" s="46"/>
      <c r="T517" s="28" t="s">
        <v>48</v>
      </c>
      <c r="U517" s="28" t="s">
        <v>77</v>
      </c>
      <c r="V517" s="63" t="s">
        <v>847</v>
      </c>
      <c r="W517" s="25" t="s">
        <v>848</v>
      </c>
      <c r="X517" s="28"/>
      <c r="Y517" s="37" t="s">
        <v>849</v>
      </c>
      <c r="Z517" s="37" t="s">
        <v>850</v>
      </c>
      <c r="AA517" s="37" t="s">
        <v>851</v>
      </c>
      <c r="AB517" s="37"/>
      <c r="AC517" s="37"/>
      <c r="AD517" s="63"/>
    </row>
    <row r="518" ht="36" customHeight="1" spans="1:30">
      <c r="A518" s="45"/>
      <c r="B518" s="45">
        <f>COUNT($B$1:B517)+1</f>
        <v>510</v>
      </c>
      <c r="C518" s="22" t="s">
        <v>86</v>
      </c>
      <c r="D518" s="46" t="s">
        <v>235</v>
      </c>
      <c r="E518" s="46" t="s">
        <v>238</v>
      </c>
      <c r="F518" s="46" t="s">
        <v>885</v>
      </c>
      <c r="G518" s="63" t="s">
        <v>41</v>
      </c>
      <c r="H518" s="64">
        <v>390</v>
      </c>
      <c r="I518" s="63"/>
      <c r="J518" s="46" t="s">
        <v>43</v>
      </c>
      <c r="K518" s="63"/>
      <c r="L518" s="63"/>
      <c r="M518" s="37" t="s">
        <v>846</v>
      </c>
      <c r="N518" s="37"/>
      <c r="O518" s="37"/>
      <c r="P518" s="37"/>
      <c r="Q518" s="37" t="s">
        <v>846</v>
      </c>
      <c r="R518" s="37" t="s">
        <v>846</v>
      </c>
      <c r="S518" s="46"/>
      <c r="T518" s="28" t="s">
        <v>48</v>
      </c>
      <c r="U518" s="63" t="s">
        <v>77</v>
      </c>
      <c r="V518" s="63" t="s">
        <v>847</v>
      </c>
      <c r="W518" s="25" t="s">
        <v>848</v>
      </c>
      <c r="X518" s="63"/>
      <c r="Y518" s="37" t="s">
        <v>849</v>
      </c>
      <c r="Z518" s="37" t="s">
        <v>850</v>
      </c>
      <c r="AA518" s="37" t="s">
        <v>851</v>
      </c>
      <c r="AB518" s="37"/>
      <c r="AC518" s="37"/>
      <c r="AD518" s="63"/>
    </row>
    <row r="519" ht="36" customHeight="1" spans="1:30">
      <c r="A519" s="37">
        <v>40</v>
      </c>
      <c r="B519" s="37">
        <f>COUNT($B$1:B518)+1</f>
        <v>511</v>
      </c>
      <c r="C519" s="37" t="s">
        <v>86</v>
      </c>
      <c r="D519" s="38" t="s">
        <v>235</v>
      </c>
      <c r="E519" s="38" t="s">
        <v>253</v>
      </c>
      <c r="F519" s="38" t="s">
        <v>886</v>
      </c>
      <c r="G519" s="38" t="s">
        <v>69</v>
      </c>
      <c r="H519" s="38">
        <v>119</v>
      </c>
      <c r="I519" s="37"/>
      <c r="J519" s="38" t="s">
        <v>43</v>
      </c>
      <c r="K519" s="37"/>
      <c r="L519" s="37"/>
      <c r="M519" s="37" t="s">
        <v>846</v>
      </c>
      <c r="N519" s="37"/>
      <c r="O519" s="37"/>
      <c r="P519" s="37"/>
      <c r="Q519" s="37" t="s">
        <v>846</v>
      </c>
      <c r="R519" s="37" t="s">
        <v>846</v>
      </c>
      <c r="S519" s="38"/>
      <c r="T519" s="28" t="s">
        <v>102</v>
      </c>
      <c r="U519" s="37" t="s">
        <v>49</v>
      </c>
      <c r="V519" s="37" t="s">
        <v>847</v>
      </c>
      <c r="W519" s="25" t="s">
        <v>848</v>
      </c>
      <c r="X519" s="37"/>
      <c r="Y519" s="37" t="s">
        <v>811</v>
      </c>
      <c r="Z519" s="37" t="s">
        <v>879</v>
      </c>
      <c r="AA519" s="37" t="s">
        <v>526</v>
      </c>
      <c r="AB519" s="37">
        <f>H519</f>
        <v>119</v>
      </c>
      <c r="AC519" s="37">
        <f>AB519-H519</f>
        <v>0</v>
      </c>
      <c r="AD519" s="37"/>
    </row>
    <row r="520" ht="36" customHeight="1" spans="1:30">
      <c r="A520" s="37"/>
      <c r="B520" s="37">
        <f>COUNT($B$1:B519)+1</f>
        <v>512</v>
      </c>
      <c r="C520" s="37" t="s">
        <v>86</v>
      </c>
      <c r="D520" s="38" t="s">
        <v>235</v>
      </c>
      <c r="E520" s="38" t="s">
        <v>253</v>
      </c>
      <c r="F520" s="38" t="s">
        <v>886</v>
      </c>
      <c r="G520" s="38" t="s">
        <v>41</v>
      </c>
      <c r="H520" s="38">
        <v>215</v>
      </c>
      <c r="I520" s="37"/>
      <c r="J520" s="38" t="s">
        <v>43</v>
      </c>
      <c r="K520" s="37"/>
      <c r="L520" s="37"/>
      <c r="M520" s="37" t="s">
        <v>846</v>
      </c>
      <c r="N520" s="37"/>
      <c r="O520" s="37"/>
      <c r="P520" s="37"/>
      <c r="Q520" s="37" t="s">
        <v>846</v>
      </c>
      <c r="R520" s="37" t="s">
        <v>846</v>
      </c>
      <c r="S520" s="38"/>
      <c r="T520" s="28" t="s">
        <v>102</v>
      </c>
      <c r="U520" s="37" t="s">
        <v>49</v>
      </c>
      <c r="V520" s="37" t="s">
        <v>847</v>
      </c>
      <c r="W520" s="25" t="s">
        <v>848</v>
      </c>
      <c r="X520" s="37"/>
      <c r="Y520" s="37" t="s">
        <v>811</v>
      </c>
      <c r="Z520" s="37" t="s">
        <v>879</v>
      </c>
      <c r="AA520" s="37" t="s">
        <v>526</v>
      </c>
      <c r="AB520" s="37">
        <f>H520</f>
        <v>215</v>
      </c>
      <c r="AC520" s="37">
        <f>AB520-H520</f>
        <v>0</v>
      </c>
      <c r="AD520" s="37"/>
    </row>
    <row r="521" ht="36" customHeight="1" spans="1:30">
      <c r="A521" s="37">
        <v>41</v>
      </c>
      <c r="B521" s="37">
        <f>COUNT($B$1:B520)+1</f>
        <v>513</v>
      </c>
      <c r="C521" s="37" t="s">
        <v>86</v>
      </c>
      <c r="D521" s="38" t="s">
        <v>235</v>
      </c>
      <c r="E521" s="38" t="s">
        <v>129</v>
      </c>
      <c r="F521" s="38" t="s">
        <v>245</v>
      </c>
      <c r="G521" s="38" t="s">
        <v>144</v>
      </c>
      <c r="H521" s="38">
        <v>81</v>
      </c>
      <c r="I521" s="37"/>
      <c r="J521" s="38" t="s">
        <v>43</v>
      </c>
      <c r="K521" s="37"/>
      <c r="L521" s="37"/>
      <c r="M521" s="37" t="s">
        <v>846</v>
      </c>
      <c r="N521" s="37"/>
      <c r="O521" s="37"/>
      <c r="P521" s="37"/>
      <c r="Q521" s="37" t="s">
        <v>846</v>
      </c>
      <c r="R521" s="37" t="s">
        <v>846</v>
      </c>
      <c r="S521" s="38"/>
      <c r="T521" s="28" t="s">
        <v>102</v>
      </c>
      <c r="U521" s="37" t="s">
        <v>49</v>
      </c>
      <c r="V521" s="37" t="s">
        <v>847</v>
      </c>
      <c r="W521" s="25" t="s">
        <v>848</v>
      </c>
      <c r="X521" s="37" t="s">
        <v>865</v>
      </c>
      <c r="Y521" s="37" t="s">
        <v>538</v>
      </c>
      <c r="Z521" s="25" t="s">
        <v>861</v>
      </c>
      <c r="AA521" s="25"/>
      <c r="AB521" s="25" t="s">
        <v>866</v>
      </c>
      <c r="AC521" s="37">
        <f>AB521-H521</f>
        <v>-81</v>
      </c>
      <c r="AD521" s="37">
        <v>1</v>
      </c>
    </row>
    <row r="522" ht="36" customHeight="1" spans="1:30">
      <c r="A522" s="37">
        <v>47</v>
      </c>
      <c r="B522" s="37">
        <f>COUNT($B$1:B521)+1</f>
        <v>514</v>
      </c>
      <c r="C522" s="37" t="s">
        <v>86</v>
      </c>
      <c r="D522" s="38" t="s">
        <v>235</v>
      </c>
      <c r="E522" s="38" t="s">
        <v>887</v>
      </c>
      <c r="F522" s="38" t="s">
        <v>887</v>
      </c>
      <c r="G522" s="38" t="s">
        <v>69</v>
      </c>
      <c r="H522" s="38">
        <v>119</v>
      </c>
      <c r="I522" s="37"/>
      <c r="J522" s="38" t="s">
        <v>43</v>
      </c>
      <c r="K522" s="37"/>
      <c r="L522" s="37"/>
      <c r="M522" s="37" t="s">
        <v>846</v>
      </c>
      <c r="N522" s="37"/>
      <c r="O522" s="37"/>
      <c r="P522" s="37"/>
      <c r="Q522" s="37" t="s">
        <v>846</v>
      </c>
      <c r="R522" s="37" t="s">
        <v>846</v>
      </c>
      <c r="S522" s="38"/>
      <c r="T522" s="28" t="s">
        <v>102</v>
      </c>
      <c r="U522" s="37" t="s">
        <v>49</v>
      </c>
      <c r="V522" s="37" t="s">
        <v>847</v>
      </c>
      <c r="W522" s="25" t="s">
        <v>848</v>
      </c>
      <c r="X522" s="37"/>
      <c r="Y522" s="37" t="s">
        <v>811</v>
      </c>
      <c r="Z522" s="37" t="s">
        <v>879</v>
      </c>
      <c r="AA522" s="37" t="s">
        <v>526</v>
      </c>
      <c r="AB522" s="37">
        <f t="shared" ref="AB522:AB527" si="10">H522</f>
        <v>119</v>
      </c>
      <c r="AC522" s="37">
        <f t="shared" ref="AC522:AC528" si="11">AB522-H522</f>
        <v>0</v>
      </c>
      <c r="AD522" s="37"/>
    </row>
    <row r="523" ht="36" customHeight="1" spans="1:30">
      <c r="A523" s="37"/>
      <c r="B523" s="37">
        <f>COUNT($B$1:B522)+1</f>
        <v>515</v>
      </c>
      <c r="C523" s="37" t="s">
        <v>86</v>
      </c>
      <c r="D523" s="38" t="s">
        <v>235</v>
      </c>
      <c r="E523" s="38" t="s">
        <v>887</v>
      </c>
      <c r="F523" s="38" t="s">
        <v>887</v>
      </c>
      <c r="G523" s="38" t="s">
        <v>41</v>
      </c>
      <c r="H523" s="38">
        <v>240</v>
      </c>
      <c r="I523" s="37"/>
      <c r="J523" s="38" t="s">
        <v>43</v>
      </c>
      <c r="K523" s="37"/>
      <c r="L523" s="37"/>
      <c r="M523" s="37" t="s">
        <v>846</v>
      </c>
      <c r="N523" s="37"/>
      <c r="O523" s="37"/>
      <c r="P523" s="37"/>
      <c r="Q523" s="37" t="s">
        <v>846</v>
      </c>
      <c r="R523" s="37" t="s">
        <v>846</v>
      </c>
      <c r="S523" s="38"/>
      <c r="T523" s="28" t="s">
        <v>102</v>
      </c>
      <c r="U523" s="37" t="s">
        <v>49</v>
      </c>
      <c r="V523" s="37" t="s">
        <v>847</v>
      </c>
      <c r="W523" s="25" t="s">
        <v>848</v>
      </c>
      <c r="X523" s="37"/>
      <c r="Y523" s="37" t="s">
        <v>811</v>
      </c>
      <c r="Z523" s="37" t="s">
        <v>879</v>
      </c>
      <c r="AA523" s="37" t="s">
        <v>526</v>
      </c>
      <c r="AB523" s="37">
        <f t="shared" si="10"/>
        <v>240</v>
      </c>
      <c r="AC523" s="37">
        <f t="shared" si="11"/>
        <v>0</v>
      </c>
      <c r="AD523" s="37"/>
    </row>
    <row r="524" ht="36" customHeight="1" spans="1:30">
      <c r="A524" s="37">
        <v>49</v>
      </c>
      <c r="B524" s="37">
        <f>COUNT($B$1:B523)+1</f>
        <v>516</v>
      </c>
      <c r="C524" s="37" t="s">
        <v>86</v>
      </c>
      <c r="D524" s="38" t="s">
        <v>235</v>
      </c>
      <c r="E524" s="38" t="s">
        <v>253</v>
      </c>
      <c r="F524" s="38" t="s">
        <v>888</v>
      </c>
      <c r="G524" s="38" t="s">
        <v>69</v>
      </c>
      <c r="H524" s="38">
        <v>119</v>
      </c>
      <c r="I524" s="37"/>
      <c r="J524" s="38" t="s">
        <v>43</v>
      </c>
      <c r="K524" s="37"/>
      <c r="L524" s="37"/>
      <c r="M524" s="37" t="s">
        <v>846</v>
      </c>
      <c r="N524" s="37"/>
      <c r="O524" s="37"/>
      <c r="P524" s="37"/>
      <c r="Q524" s="37" t="s">
        <v>846</v>
      </c>
      <c r="R524" s="37" t="s">
        <v>846</v>
      </c>
      <c r="S524" s="38"/>
      <c r="T524" s="28" t="s">
        <v>102</v>
      </c>
      <c r="U524" s="37" t="s">
        <v>49</v>
      </c>
      <c r="V524" s="37" t="s">
        <v>847</v>
      </c>
      <c r="W524" s="25" t="s">
        <v>848</v>
      </c>
      <c r="X524" s="37"/>
      <c r="Y524" s="37" t="s">
        <v>811</v>
      </c>
      <c r="Z524" s="37" t="s">
        <v>879</v>
      </c>
      <c r="AA524" s="37" t="s">
        <v>526</v>
      </c>
      <c r="AB524" s="37">
        <f t="shared" si="10"/>
        <v>119</v>
      </c>
      <c r="AC524" s="37">
        <f t="shared" si="11"/>
        <v>0</v>
      </c>
      <c r="AD524" s="37"/>
    </row>
    <row r="525" ht="36" customHeight="1" spans="1:30">
      <c r="A525" s="37"/>
      <c r="B525" s="37">
        <f>COUNT($B$1:B524)+1</f>
        <v>517</v>
      </c>
      <c r="C525" s="37" t="s">
        <v>86</v>
      </c>
      <c r="D525" s="38" t="s">
        <v>235</v>
      </c>
      <c r="E525" s="38" t="s">
        <v>253</v>
      </c>
      <c r="F525" s="38" t="s">
        <v>888</v>
      </c>
      <c r="G525" s="38" t="s">
        <v>41</v>
      </c>
      <c r="H525" s="38">
        <v>240</v>
      </c>
      <c r="I525" s="37"/>
      <c r="J525" s="38" t="s">
        <v>43</v>
      </c>
      <c r="K525" s="37"/>
      <c r="L525" s="37"/>
      <c r="M525" s="37" t="s">
        <v>846</v>
      </c>
      <c r="N525" s="37"/>
      <c r="O525" s="37"/>
      <c r="P525" s="37"/>
      <c r="Q525" s="37" t="s">
        <v>846</v>
      </c>
      <c r="R525" s="37" t="s">
        <v>846</v>
      </c>
      <c r="S525" s="38"/>
      <c r="T525" s="28" t="s">
        <v>102</v>
      </c>
      <c r="U525" s="37" t="s">
        <v>49</v>
      </c>
      <c r="V525" s="37" t="s">
        <v>847</v>
      </c>
      <c r="W525" s="25" t="s">
        <v>848</v>
      </c>
      <c r="X525" s="37"/>
      <c r="Y525" s="37" t="s">
        <v>811</v>
      </c>
      <c r="Z525" s="37" t="s">
        <v>879</v>
      </c>
      <c r="AA525" s="37" t="s">
        <v>526</v>
      </c>
      <c r="AB525" s="37">
        <f t="shared" si="10"/>
        <v>240</v>
      </c>
      <c r="AC525" s="37">
        <f t="shared" si="11"/>
        <v>0</v>
      </c>
      <c r="AD525" s="37"/>
    </row>
    <row r="526" ht="36" customHeight="1" spans="1:30">
      <c r="A526" s="37">
        <v>50</v>
      </c>
      <c r="B526" s="37">
        <f>COUNT($B$1:B525)+1</f>
        <v>518</v>
      </c>
      <c r="C526" s="37" t="s">
        <v>86</v>
      </c>
      <c r="D526" s="38" t="s">
        <v>235</v>
      </c>
      <c r="E526" s="38" t="s">
        <v>129</v>
      </c>
      <c r="F526" s="38" t="s">
        <v>889</v>
      </c>
      <c r="G526" s="38" t="s">
        <v>69</v>
      </c>
      <c r="H526" s="38">
        <v>119</v>
      </c>
      <c r="I526" s="37"/>
      <c r="J526" s="38" t="s">
        <v>43</v>
      </c>
      <c r="K526" s="37"/>
      <c r="L526" s="37"/>
      <c r="M526" s="37" t="s">
        <v>846</v>
      </c>
      <c r="N526" s="37"/>
      <c r="O526" s="37"/>
      <c r="P526" s="37"/>
      <c r="Q526" s="37" t="s">
        <v>846</v>
      </c>
      <c r="R526" s="37" t="s">
        <v>846</v>
      </c>
      <c r="S526" s="38"/>
      <c r="T526" s="28" t="s">
        <v>102</v>
      </c>
      <c r="U526" s="37" t="s">
        <v>49</v>
      </c>
      <c r="V526" s="37" t="s">
        <v>847</v>
      </c>
      <c r="W526" s="25" t="s">
        <v>848</v>
      </c>
      <c r="X526" s="37"/>
      <c r="Y526" s="37" t="s">
        <v>811</v>
      </c>
      <c r="Z526" s="37" t="s">
        <v>879</v>
      </c>
      <c r="AA526" s="37" t="s">
        <v>526</v>
      </c>
      <c r="AB526" s="37">
        <f t="shared" si="10"/>
        <v>119</v>
      </c>
      <c r="AC526" s="37">
        <f t="shared" si="11"/>
        <v>0</v>
      </c>
      <c r="AD526" s="37"/>
    </row>
    <row r="527" ht="36" customHeight="1" spans="1:30">
      <c r="A527" s="37"/>
      <c r="B527" s="37">
        <f>COUNT($B$1:B526)+1</f>
        <v>519</v>
      </c>
      <c r="C527" s="37" t="s">
        <v>86</v>
      </c>
      <c r="D527" s="38" t="s">
        <v>235</v>
      </c>
      <c r="E527" s="38" t="s">
        <v>129</v>
      </c>
      <c r="F527" s="38" t="s">
        <v>889</v>
      </c>
      <c r="G527" s="38" t="s">
        <v>41</v>
      </c>
      <c r="H527" s="38">
        <v>15</v>
      </c>
      <c r="I527" s="37"/>
      <c r="J527" s="38" t="s">
        <v>43</v>
      </c>
      <c r="K527" s="37"/>
      <c r="L527" s="37"/>
      <c r="M527" s="37" t="s">
        <v>846</v>
      </c>
      <c r="N527" s="37"/>
      <c r="O527" s="37"/>
      <c r="P527" s="37"/>
      <c r="Q527" s="37" t="s">
        <v>846</v>
      </c>
      <c r="R527" s="37" t="s">
        <v>846</v>
      </c>
      <c r="S527" s="38"/>
      <c r="T527" s="28" t="s">
        <v>102</v>
      </c>
      <c r="U527" s="37" t="s">
        <v>49</v>
      </c>
      <c r="V527" s="37" t="s">
        <v>847</v>
      </c>
      <c r="W527" s="25" t="s">
        <v>848</v>
      </c>
      <c r="X527" s="37"/>
      <c r="Y527" s="37" t="s">
        <v>811</v>
      </c>
      <c r="Z527" s="37" t="s">
        <v>879</v>
      </c>
      <c r="AA527" s="37" t="s">
        <v>526</v>
      </c>
      <c r="AB527" s="37">
        <f t="shared" si="10"/>
        <v>15</v>
      </c>
      <c r="AC527" s="37">
        <f t="shared" si="11"/>
        <v>0</v>
      </c>
      <c r="AD527" s="37"/>
    </row>
    <row r="528" ht="36" customHeight="1" spans="1:30">
      <c r="A528" s="37"/>
      <c r="B528" s="37">
        <f>COUNT($B$1:B527)+1</f>
        <v>520</v>
      </c>
      <c r="C528" s="37" t="s">
        <v>86</v>
      </c>
      <c r="D528" s="38" t="s">
        <v>235</v>
      </c>
      <c r="E528" s="38" t="s">
        <v>129</v>
      </c>
      <c r="F528" s="38" t="s">
        <v>889</v>
      </c>
      <c r="G528" s="38" t="s">
        <v>144</v>
      </c>
      <c r="H528" s="38">
        <v>81</v>
      </c>
      <c r="I528" s="37"/>
      <c r="J528" s="38" t="s">
        <v>43</v>
      </c>
      <c r="K528" s="37"/>
      <c r="L528" s="37"/>
      <c r="M528" s="37" t="s">
        <v>846</v>
      </c>
      <c r="N528" s="37"/>
      <c r="O528" s="37"/>
      <c r="P528" s="37"/>
      <c r="Q528" s="37" t="s">
        <v>846</v>
      </c>
      <c r="R528" s="37" t="s">
        <v>846</v>
      </c>
      <c r="S528" s="38"/>
      <c r="T528" s="28" t="s">
        <v>102</v>
      </c>
      <c r="U528" s="37" t="s">
        <v>49</v>
      </c>
      <c r="V528" s="37" t="s">
        <v>847</v>
      </c>
      <c r="W528" s="25" t="s">
        <v>848</v>
      </c>
      <c r="X528" s="37" t="s">
        <v>865</v>
      </c>
      <c r="Y528" s="37" t="s">
        <v>538</v>
      </c>
      <c r="Z528" s="25" t="s">
        <v>861</v>
      </c>
      <c r="AA528" s="25"/>
      <c r="AB528" s="25" t="s">
        <v>866</v>
      </c>
      <c r="AC528" s="37">
        <f t="shared" si="11"/>
        <v>-81</v>
      </c>
      <c r="AD528" s="37">
        <v>1</v>
      </c>
    </row>
    <row r="529" ht="36" customHeight="1" spans="1:30">
      <c r="A529" s="38">
        <f>COUNT($A$1:A528)+1</f>
        <v>384</v>
      </c>
      <c r="B529" s="38">
        <f>COUNT($B$1:B528)+1</f>
        <v>521</v>
      </c>
      <c r="C529" s="38" t="s">
        <v>86</v>
      </c>
      <c r="D529" s="38" t="s">
        <v>235</v>
      </c>
      <c r="E529" s="38" t="s">
        <v>158</v>
      </c>
      <c r="F529" s="38" t="s">
        <v>890</v>
      </c>
      <c r="G529" s="38" t="s">
        <v>69</v>
      </c>
      <c r="H529" s="38">
        <v>117</v>
      </c>
      <c r="I529" s="38"/>
      <c r="J529" s="38" t="s">
        <v>43</v>
      </c>
      <c r="K529" s="38"/>
      <c r="L529" s="38"/>
      <c r="M529" s="37" t="s">
        <v>846</v>
      </c>
      <c r="N529" s="37"/>
      <c r="O529" s="37"/>
      <c r="P529" s="37"/>
      <c r="Q529" s="37" t="s">
        <v>846</v>
      </c>
      <c r="R529" s="37" t="s">
        <v>846</v>
      </c>
      <c r="S529" s="38"/>
      <c r="T529" s="28" t="s">
        <v>212</v>
      </c>
      <c r="U529" s="38" t="s">
        <v>49</v>
      </c>
      <c r="V529" s="38" t="s">
        <v>847</v>
      </c>
      <c r="W529" s="25" t="s">
        <v>848</v>
      </c>
      <c r="X529" s="38"/>
      <c r="Y529" s="37" t="s">
        <v>811</v>
      </c>
      <c r="Z529" s="37" t="s">
        <v>879</v>
      </c>
      <c r="AA529" s="37" t="s">
        <v>526</v>
      </c>
      <c r="AB529" s="37">
        <f t="shared" ref="AB529:AB534" si="12">H529</f>
        <v>117</v>
      </c>
      <c r="AC529" s="37">
        <f t="shared" ref="AC529:AC534" si="13">AB529-H529</f>
        <v>0</v>
      </c>
      <c r="AD529" s="38"/>
    </row>
    <row r="530" ht="36" customHeight="1" spans="1:30">
      <c r="A530" s="38"/>
      <c r="B530" s="38">
        <f>COUNT($B$1:B529)+1</f>
        <v>522</v>
      </c>
      <c r="C530" s="38" t="s">
        <v>86</v>
      </c>
      <c r="D530" s="38" t="s">
        <v>235</v>
      </c>
      <c r="E530" s="38" t="s">
        <v>158</v>
      </c>
      <c r="F530" s="38" t="s">
        <v>890</v>
      </c>
      <c r="G530" s="38" t="s">
        <v>41</v>
      </c>
      <c r="H530" s="38">
        <v>225</v>
      </c>
      <c r="I530" s="38"/>
      <c r="J530" s="38" t="s">
        <v>43</v>
      </c>
      <c r="K530" s="38"/>
      <c r="L530" s="38"/>
      <c r="M530" s="37" t="s">
        <v>846</v>
      </c>
      <c r="N530" s="37"/>
      <c r="O530" s="37"/>
      <c r="P530" s="37"/>
      <c r="Q530" s="37" t="s">
        <v>846</v>
      </c>
      <c r="R530" s="37" t="s">
        <v>846</v>
      </c>
      <c r="S530" s="38"/>
      <c r="T530" s="28" t="s">
        <v>212</v>
      </c>
      <c r="U530" s="38" t="s">
        <v>49</v>
      </c>
      <c r="V530" s="38" t="s">
        <v>847</v>
      </c>
      <c r="W530" s="25" t="s">
        <v>848</v>
      </c>
      <c r="X530" s="38"/>
      <c r="Y530" s="37" t="s">
        <v>811</v>
      </c>
      <c r="Z530" s="37" t="s">
        <v>879</v>
      </c>
      <c r="AA530" s="37" t="s">
        <v>526</v>
      </c>
      <c r="AB530" s="37">
        <f t="shared" si="12"/>
        <v>225</v>
      </c>
      <c r="AC530" s="37">
        <f t="shared" si="13"/>
        <v>0</v>
      </c>
      <c r="AD530" s="38"/>
    </row>
    <row r="531" ht="36" customHeight="1" spans="1:30">
      <c r="A531" s="38">
        <f>COUNT($A$1:A530)+1</f>
        <v>385</v>
      </c>
      <c r="B531" s="38">
        <f>COUNT($B$1:B530)+1</f>
        <v>523</v>
      </c>
      <c r="C531" s="38" t="s">
        <v>86</v>
      </c>
      <c r="D531" s="38" t="s">
        <v>235</v>
      </c>
      <c r="E531" s="38" t="s">
        <v>891</v>
      </c>
      <c r="F531" s="38" t="s">
        <v>891</v>
      </c>
      <c r="G531" s="38" t="s">
        <v>69</v>
      </c>
      <c r="H531" s="38">
        <v>117</v>
      </c>
      <c r="I531" s="38"/>
      <c r="J531" s="38" t="s">
        <v>43</v>
      </c>
      <c r="K531" s="38"/>
      <c r="L531" s="38"/>
      <c r="M531" s="37" t="s">
        <v>846</v>
      </c>
      <c r="N531" s="37"/>
      <c r="O531" s="37"/>
      <c r="P531" s="37"/>
      <c r="Q531" s="37" t="s">
        <v>846</v>
      </c>
      <c r="R531" s="37" t="s">
        <v>846</v>
      </c>
      <c r="S531" s="38"/>
      <c r="T531" s="28" t="s">
        <v>212</v>
      </c>
      <c r="U531" s="38" t="s">
        <v>49</v>
      </c>
      <c r="V531" s="38" t="s">
        <v>847</v>
      </c>
      <c r="W531" s="25" t="s">
        <v>848</v>
      </c>
      <c r="X531" s="38"/>
      <c r="Y531" s="37" t="s">
        <v>811</v>
      </c>
      <c r="Z531" s="37" t="s">
        <v>879</v>
      </c>
      <c r="AA531" s="37" t="s">
        <v>526</v>
      </c>
      <c r="AB531" s="37">
        <f t="shared" si="12"/>
        <v>117</v>
      </c>
      <c r="AC531" s="37">
        <f t="shared" si="13"/>
        <v>0</v>
      </c>
      <c r="AD531" s="38"/>
    </row>
    <row r="532" ht="36" customHeight="1" spans="1:30">
      <c r="A532" s="38"/>
      <c r="B532" s="38">
        <f>COUNT($B$1:B531)+1</f>
        <v>524</v>
      </c>
      <c r="C532" s="38" t="s">
        <v>86</v>
      </c>
      <c r="D532" s="38" t="s">
        <v>235</v>
      </c>
      <c r="E532" s="38" t="s">
        <v>891</v>
      </c>
      <c r="F532" s="38" t="s">
        <v>891</v>
      </c>
      <c r="G532" s="38" t="s">
        <v>41</v>
      </c>
      <c r="H532" s="38">
        <v>225</v>
      </c>
      <c r="I532" s="38"/>
      <c r="J532" s="38" t="s">
        <v>43</v>
      </c>
      <c r="K532" s="38"/>
      <c r="L532" s="38"/>
      <c r="M532" s="37" t="s">
        <v>846</v>
      </c>
      <c r="N532" s="37"/>
      <c r="O532" s="37"/>
      <c r="P532" s="37"/>
      <c r="Q532" s="37" t="s">
        <v>846</v>
      </c>
      <c r="R532" s="37" t="s">
        <v>846</v>
      </c>
      <c r="S532" s="38"/>
      <c r="T532" s="28" t="s">
        <v>212</v>
      </c>
      <c r="U532" s="38" t="s">
        <v>49</v>
      </c>
      <c r="V532" s="38" t="s">
        <v>847</v>
      </c>
      <c r="W532" s="25" t="s">
        <v>848</v>
      </c>
      <c r="X532" s="38"/>
      <c r="Y532" s="37" t="s">
        <v>811</v>
      </c>
      <c r="Z532" s="37" t="s">
        <v>879</v>
      </c>
      <c r="AA532" s="37" t="s">
        <v>526</v>
      </c>
      <c r="AB532" s="37">
        <f t="shared" si="12"/>
        <v>225</v>
      </c>
      <c r="AC532" s="37">
        <f t="shared" si="13"/>
        <v>0</v>
      </c>
      <c r="AD532" s="38"/>
    </row>
    <row r="533" ht="36" customHeight="1" spans="1:30">
      <c r="A533" s="38"/>
      <c r="B533" s="38">
        <f>COUNT($B$1:B532)+1</f>
        <v>525</v>
      </c>
      <c r="C533" s="38" t="s">
        <v>86</v>
      </c>
      <c r="D533" s="38" t="s">
        <v>235</v>
      </c>
      <c r="E533" s="38" t="s">
        <v>647</v>
      </c>
      <c r="F533" s="38" t="s">
        <v>648</v>
      </c>
      <c r="G533" s="38" t="s">
        <v>69</v>
      </c>
      <c r="H533" s="38">
        <v>108</v>
      </c>
      <c r="I533" s="38"/>
      <c r="J533" s="38" t="s">
        <v>43</v>
      </c>
      <c r="K533" s="38"/>
      <c r="L533" s="38"/>
      <c r="M533" s="37" t="s">
        <v>846</v>
      </c>
      <c r="N533" s="37"/>
      <c r="O533" s="37"/>
      <c r="P533" s="37"/>
      <c r="Q533" s="37" t="s">
        <v>846</v>
      </c>
      <c r="R533" s="37" t="s">
        <v>846</v>
      </c>
      <c r="S533" s="38"/>
      <c r="T533" s="28" t="s">
        <v>212</v>
      </c>
      <c r="U533" s="38" t="s">
        <v>49</v>
      </c>
      <c r="V533" s="38" t="s">
        <v>847</v>
      </c>
      <c r="W533" s="25" t="s">
        <v>848</v>
      </c>
      <c r="X533" s="38"/>
      <c r="Y533" s="37" t="s">
        <v>811</v>
      </c>
      <c r="Z533" s="37" t="s">
        <v>879</v>
      </c>
      <c r="AA533" s="37" t="s">
        <v>526</v>
      </c>
      <c r="AB533" s="37">
        <f t="shared" si="12"/>
        <v>108</v>
      </c>
      <c r="AC533" s="37">
        <f t="shared" si="13"/>
        <v>0</v>
      </c>
      <c r="AD533" s="38"/>
    </row>
    <row r="534" ht="36" customHeight="1" spans="1:30">
      <c r="A534" s="38">
        <f>COUNT($A$1:A533)+1</f>
        <v>386</v>
      </c>
      <c r="B534" s="38">
        <f>COUNT($B$1:B533)+1</f>
        <v>526</v>
      </c>
      <c r="C534" s="38" t="s">
        <v>86</v>
      </c>
      <c r="D534" s="38" t="s">
        <v>235</v>
      </c>
      <c r="E534" s="38" t="s">
        <v>158</v>
      </c>
      <c r="F534" s="38" t="s">
        <v>892</v>
      </c>
      <c r="G534" s="38" t="s">
        <v>41</v>
      </c>
      <c r="H534" s="38">
        <v>225</v>
      </c>
      <c r="I534" s="38"/>
      <c r="J534" s="38" t="s">
        <v>43</v>
      </c>
      <c r="K534" s="38"/>
      <c r="L534" s="38"/>
      <c r="M534" s="37" t="s">
        <v>846</v>
      </c>
      <c r="N534" s="37"/>
      <c r="O534" s="37"/>
      <c r="P534" s="37"/>
      <c r="Q534" s="37" t="s">
        <v>846</v>
      </c>
      <c r="R534" s="37" t="s">
        <v>846</v>
      </c>
      <c r="S534" s="38"/>
      <c r="T534" s="28" t="s">
        <v>212</v>
      </c>
      <c r="U534" s="38" t="s">
        <v>49</v>
      </c>
      <c r="V534" s="38" t="s">
        <v>847</v>
      </c>
      <c r="W534" s="25" t="s">
        <v>848</v>
      </c>
      <c r="X534" s="38"/>
      <c r="Y534" s="37" t="s">
        <v>811</v>
      </c>
      <c r="Z534" s="37" t="s">
        <v>879</v>
      </c>
      <c r="AA534" s="37" t="s">
        <v>526</v>
      </c>
      <c r="AB534" s="37">
        <f t="shared" si="12"/>
        <v>225</v>
      </c>
      <c r="AC534" s="37">
        <f t="shared" si="13"/>
        <v>0</v>
      </c>
      <c r="AD534" s="38"/>
    </row>
    <row r="535" ht="36" customHeight="1" spans="1:30">
      <c r="A535" s="37"/>
      <c r="B535" s="37">
        <f>COUNT($B$1:B534)+1</f>
        <v>527</v>
      </c>
      <c r="C535" s="37" t="s">
        <v>267</v>
      </c>
      <c r="D535" s="38" t="s">
        <v>268</v>
      </c>
      <c r="E535" s="38" t="s">
        <v>651</v>
      </c>
      <c r="F535" s="18" t="s">
        <v>652</v>
      </c>
      <c r="G535" s="38" t="s">
        <v>41</v>
      </c>
      <c r="H535" s="38">
        <v>220</v>
      </c>
      <c r="I535" s="37"/>
      <c r="J535" s="18" t="s">
        <v>43</v>
      </c>
      <c r="K535" s="37"/>
      <c r="L535" s="37"/>
      <c r="M535" s="37" t="s">
        <v>846</v>
      </c>
      <c r="N535" s="37"/>
      <c r="O535" s="37"/>
      <c r="P535" s="37"/>
      <c r="Q535" s="37" t="s">
        <v>846</v>
      </c>
      <c r="R535" s="37" t="s">
        <v>846</v>
      </c>
      <c r="S535" s="18"/>
      <c r="T535" s="28" t="s">
        <v>102</v>
      </c>
      <c r="U535" s="37" t="s">
        <v>77</v>
      </c>
      <c r="V535" s="37" t="s">
        <v>847</v>
      </c>
      <c r="W535" s="25" t="s">
        <v>848</v>
      </c>
      <c r="X535" s="37"/>
      <c r="Y535" s="37" t="s">
        <v>849</v>
      </c>
      <c r="Z535" s="37" t="s">
        <v>850</v>
      </c>
      <c r="AA535" s="37" t="s">
        <v>851</v>
      </c>
      <c r="AB535" s="37"/>
      <c r="AC535" s="37"/>
      <c r="AD535" s="37"/>
    </row>
    <row r="536" ht="36" customHeight="1" spans="1:30">
      <c r="A536" s="37">
        <v>88</v>
      </c>
      <c r="B536" s="37">
        <f>COUNT($B$1:B535)+1</f>
        <v>528</v>
      </c>
      <c r="C536" s="37" t="s">
        <v>267</v>
      </c>
      <c r="D536" s="38" t="s">
        <v>268</v>
      </c>
      <c r="E536" s="38" t="s">
        <v>651</v>
      </c>
      <c r="F536" s="18" t="s">
        <v>893</v>
      </c>
      <c r="G536" s="38" t="s">
        <v>69</v>
      </c>
      <c r="H536" s="38">
        <v>119</v>
      </c>
      <c r="I536" s="37"/>
      <c r="J536" s="18" t="s">
        <v>43</v>
      </c>
      <c r="K536" s="37"/>
      <c r="L536" s="37"/>
      <c r="M536" s="37" t="s">
        <v>846</v>
      </c>
      <c r="N536" s="37"/>
      <c r="O536" s="37"/>
      <c r="P536" s="37"/>
      <c r="Q536" s="37" t="s">
        <v>846</v>
      </c>
      <c r="R536" s="37" t="s">
        <v>846</v>
      </c>
      <c r="S536" s="18"/>
      <c r="T536" s="28" t="s">
        <v>102</v>
      </c>
      <c r="U536" s="37" t="s">
        <v>77</v>
      </c>
      <c r="V536" s="37" t="s">
        <v>847</v>
      </c>
      <c r="W536" s="25" t="s">
        <v>848</v>
      </c>
      <c r="X536" s="37" t="s">
        <v>860</v>
      </c>
      <c r="Y536" s="37"/>
      <c r="Z536" s="37" t="s">
        <v>861</v>
      </c>
      <c r="AA536" s="37"/>
      <c r="AB536" s="37">
        <v>0</v>
      </c>
      <c r="AC536" s="37">
        <f t="shared" ref="AC536:AC541" si="14">AB536-H536</f>
        <v>-119</v>
      </c>
      <c r="AD536" s="37">
        <v>1</v>
      </c>
    </row>
    <row r="537" ht="36" customHeight="1" spans="1:30">
      <c r="A537" s="37"/>
      <c r="B537" s="37">
        <f>COUNT($B$1:B536)+1</f>
        <v>529</v>
      </c>
      <c r="C537" s="37" t="s">
        <v>267</v>
      </c>
      <c r="D537" s="38" t="s">
        <v>268</v>
      </c>
      <c r="E537" s="38" t="s">
        <v>651</v>
      </c>
      <c r="F537" s="18" t="s">
        <v>893</v>
      </c>
      <c r="G537" s="38" t="s">
        <v>41</v>
      </c>
      <c r="H537" s="38">
        <v>220</v>
      </c>
      <c r="I537" s="37"/>
      <c r="J537" s="18" t="s">
        <v>43</v>
      </c>
      <c r="K537" s="37"/>
      <c r="L537" s="37"/>
      <c r="M537" s="37" t="s">
        <v>846</v>
      </c>
      <c r="N537" s="37"/>
      <c r="O537" s="37"/>
      <c r="P537" s="37"/>
      <c r="Q537" s="37" t="s">
        <v>846</v>
      </c>
      <c r="R537" s="37" t="s">
        <v>846</v>
      </c>
      <c r="S537" s="18"/>
      <c r="T537" s="28" t="s">
        <v>102</v>
      </c>
      <c r="U537" s="37" t="s">
        <v>77</v>
      </c>
      <c r="V537" s="37" t="s">
        <v>847</v>
      </c>
      <c r="W537" s="25" t="s">
        <v>848</v>
      </c>
      <c r="X537" s="37" t="s">
        <v>860</v>
      </c>
      <c r="Y537" s="37"/>
      <c r="Z537" s="37" t="s">
        <v>861</v>
      </c>
      <c r="AA537" s="37"/>
      <c r="AB537" s="37">
        <v>0</v>
      </c>
      <c r="AC537" s="37">
        <f t="shared" si="14"/>
        <v>-220</v>
      </c>
      <c r="AD537" s="37">
        <v>1</v>
      </c>
    </row>
    <row r="538" ht="36" customHeight="1" spans="1:30">
      <c r="A538" s="37">
        <v>90</v>
      </c>
      <c r="B538" s="37">
        <f>COUNT($B$1:B537)+1</f>
        <v>530</v>
      </c>
      <c r="C538" s="37" t="s">
        <v>267</v>
      </c>
      <c r="D538" s="38" t="s">
        <v>268</v>
      </c>
      <c r="E538" s="38" t="s">
        <v>651</v>
      </c>
      <c r="F538" s="18" t="s">
        <v>894</v>
      </c>
      <c r="G538" s="38" t="s">
        <v>69</v>
      </c>
      <c r="H538" s="38">
        <v>119</v>
      </c>
      <c r="I538" s="37"/>
      <c r="J538" s="18" t="s">
        <v>43</v>
      </c>
      <c r="K538" s="37"/>
      <c r="L538" s="37"/>
      <c r="M538" s="37" t="s">
        <v>846</v>
      </c>
      <c r="N538" s="37"/>
      <c r="O538" s="37"/>
      <c r="P538" s="37"/>
      <c r="Q538" s="37" t="s">
        <v>846</v>
      </c>
      <c r="R538" s="37" t="s">
        <v>846</v>
      </c>
      <c r="S538" s="18"/>
      <c r="T538" s="28" t="s">
        <v>102</v>
      </c>
      <c r="U538" s="37" t="s">
        <v>49</v>
      </c>
      <c r="V538" s="37" t="s">
        <v>847</v>
      </c>
      <c r="W538" s="25" t="s">
        <v>848</v>
      </c>
      <c r="X538" s="37"/>
      <c r="Y538" s="37" t="s">
        <v>811</v>
      </c>
      <c r="Z538" s="37" t="s">
        <v>879</v>
      </c>
      <c r="AA538" s="37" t="s">
        <v>526</v>
      </c>
      <c r="AB538" s="37">
        <f>H538</f>
        <v>119</v>
      </c>
      <c r="AC538" s="37">
        <f t="shared" si="14"/>
        <v>0</v>
      </c>
      <c r="AD538" s="37"/>
    </row>
    <row r="539" ht="36" customHeight="1" spans="1:30">
      <c r="A539" s="37"/>
      <c r="B539" s="37">
        <f>COUNT($B$1:B538)+1</f>
        <v>531</v>
      </c>
      <c r="C539" s="37" t="s">
        <v>267</v>
      </c>
      <c r="D539" s="38" t="s">
        <v>268</v>
      </c>
      <c r="E539" s="38" t="s">
        <v>651</v>
      </c>
      <c r="F539" s="18" t="s">
        <v>894</v>
      </c>
      <c r="G539" s="38" t="s">
        <v>41</v>
      </c>
      <c r="H539" s="38">
        <v>215</v>
      </c>
      <c r="I539" s="37"/>
      <c r="J539" s="18" t="s">
        <v>43</v>
      </c>
      <c r="K539" s="37"/>
      <c r="L539" s="37"/>
      <c r="M539" s="37" t="s">
        <v>846</v>
      </c>
      <c r="N539" s="37"/>
      <c r="O539" s="37"/>
      <c r="P539" s="37"/>
      <c r="Q539" s="37" t="s">
        <v>846</v>
      </c>
      <c r="R539" s="37" t="s">
        <v>846</v>
      </c>
      <c r="S539" s="18"/>
      <c r="T539" s="28" t="s">
        <v>102</v>
      </c>
      <c r="U539" s="37" t="s">
        <v>49</v>
      </c>
      <c r="V539" s="37" t="s">
        <v>847</v>
      </c>
      <c r="W539" s="25" t="s">
        <v>848</v>
      </c>
      <c r="X539" s="37"/>
      <c r="Y539" s="37" t="s">
        <v>811</v>
      </c>
      <c r="Z539" s="37" t="s">
        <v>879</v>
      </c>
      <c r="AA539" s="37" t="s">
        <v>526</v>
      </c>
      <c r="AB539" s="37">
        <f>H539</f>
        <v>215</v>
      </c>
      <c r="AC539" s="37">
        <f t="shared" si="14"/>
        <v>0</v>
      </c>
      <c r="AD539" s="37"/>
    </row>
    <row r="540" ht="36" customHeight="1" spans="1:30">
      <c r="A540" s="37">
        <v>54</v>
      </c>
      <c r="B540" s="37">
        <f>COUNT($B$1:B539)+1</f>
        <v>532</v>
      </c>
      <c r="C540" s="37" t="s">
        <v>276</v>
      </c>
      <c r="D540" s="38" t="s">
        <v>277</v>
      </c>
      <c r="E540" s="38" t="s">
        <v>280</v>
      </c>
      <c r="F540" s="18" t="s">
        <v>895</v>
      </c>
      <c r="G540" s="38" t="s">
        <v>41</v>
      </c>
      <c r="H540" s="38">
        <v>240</v>
      </c>
      <c r="I540" s="37"/>
      <c r="J540" s="18" t="s">
        <v>896</v>
      </c>
      <c r="K540" s="37"/>
      <c r="L540" s="37"/>
      <c r="M540" s="37" t="s">
        <v>846</v>
      </c>
      <c r="N540" s="37"/>
      <c r="O540" s="37"/>
      <c r="P540" s="37"/>
      <c r="Q540" s="37" t="s">
        <v>846</v>
      </c>
      <c r="R540" s="37" t="s">
        <v>846</v>
      </c>
      <c r="S540" s="18"/>
      <c r="T540" s="28" t="s">
        <v>102</v>
      </c>
      <c r="U540" s="37" t="s">
        <v>77</v>
      </c>
      <c r="V540" s="37" t="s">
        <v>847</v>
      </c>
      <c r="W540" s="25" t="s">
        <v>848</v>
      </c>
      <c r="X540" s="37" t="s">
        <v>897</v>
      </c>
      <c r="Y540" s="37" t="s">
        <v>898</v>
      </c>
      <c r="Z540" s="37" t="s">
        <v>861</v>
      </c>
      <c r="AA540" s="37"/>
      <c r="AB540" s="37">
        <v>0</v>
      </c>
      <c r="AC540" s="37">
        <f t="shared" si="14"/>
        <v>-240</v>
      </c>
      <c r="AD540" s="37">
        <v>1</v>
      </c>
    </row>
    <row r="541" ht="36" customHeight="1" spans="1:30">
      <c r="A541" s="12"/>
      <c r="B541" s="12">
        <f>COUNT($B$1:B540)+1</f>
        <v>533</v>
      </c>
      <c r="C541" s="12" t="s">
        <v>276</v>
      </c>
      <c r="D541" s="12" t="s">
        <v>295</v>
      </c>
      <c r="E541" s="12" t="s">
        <v>296</v>
      </c>
      <c r="F541" s="24" t="s">
        <v>308</v>
      </c>
      <c r="G541" s="25" t="s">
        <v>899</v>
      </c>
      <c r="H541" s="26">
        <v>51</v>
      </c>
      <c r="I541" s="25"/>
      <c r="J541" s="24" t="s">
        <v>304</v>
      </c>
      <c r="K541" s="25"/>
      <c r="L541" s="25"/>
      <c r="M541" s="37" t="s">
        <v>846</v>
      </c>
      <c r="N541" s="37"/>
      <c r="O541" s="37"/>
      <c r="P541" s="37"/>
      <c r="Q541" s="37" t="s">
        <v>846</v>
      </c>
      <c r="R541" s="37" t="s">
        <v>846</v>
      </c>
      <c r="S541" s="24"/>
      <c r="T541" s="26">
        <v>2017</v>
      </c>
      <c r="U541" s="25" t="s">
        <v>49</v>
      </c>
      <c r="V541" s="25" t="s">
        <v>847</v>
      </c>
      <c r="W541" s="25" t="s">
        <v>848</v>
      </c>
      <c r="X541" s="25" t="s">
        <v>861</v>
      </c>
      <c r="Y541" s="25"/>
      <c r="Z541" s="37" t="s">
        <v>861</v>
      </c>
      <c r="AA541" s="37"/>
      <c r="AB541" s="37">
        <v>0</v>
      </c>
      <c r="AC541" s="37">
        <f t="shared" si="14"/>
        <v>-51</v>
      </c>
      <c r="AD541" s="25">
        <v>1</v>
      </c>
    </row>
    <row r="542" ht="36" customHeight="1" spans="1:30">
      <c r="A542" s="12">
        <v>72</v>
      </c>
      <c r="B542" s="12">
        <f>COUNT($B$1:B541)+1</f>
        <v>534</v>
      </c>
      <c r="C542" s="12" t="s">
        <v>276</v>
      </c>
      <c r="D542" s="12" t="s">
        <v>295</v>
      </c>
      <c r="E542" s="12" t="s">
        <v>664</v>
      </c>
      <c r="F542" s="24" t="s">
        <v>666</v>
      </c>
      <c r="G542" s="25" t="s">
        <v>69</v>
      </c>
      <c r="H542" s="26">
        <v>157</v>
      </c>
      <c r="I542" s="25"/>
      <c r="J542" s="24" t="s">
        <v>43</v>
      </c>
      <c r="K542" s="25"/>
      <c r="L542" s="25"/>
      <c r="M542" s="37" t="s">
        <v>846</v>
      </c>
      <c r="N542" s="37"/>
      <c r="O542" s="37"/>
      <c r="P542" s="37"/>
      <c r="Q542" s="37" t="s">
        <v>846</v>
      </c>
      <c r="R542" s="37" t="s">
        <v>846</v>
      </c>
      <c r="S542" s="24"/>
      <c r="T542" s="26">
        <v>2017</v>
      </c>
      <c r="U542" s="25" t="s">
        <v>77</v>
      </c>
      <c r="V542" s="25" t="s">
        <v>847</v>
      </c>
      <c r="W542" s="25" t="s">
        <v>848</v>
      </c>
      <c r="X542" s="25"/>
      <c r="Y542" s="37" t="s">
        <v>849</v>
      </c>
      <c r="Z542" s="37" t="s">
        <v>850</v>
      </c>
      <c r="AA542" s="37" t="s">
        <v>851</v>
      </c>
      <c r="AB542" s="37"/>
      <c r="AC542" s="37"/>
      <c r="AD542" s="25"/>
    </row>
    <row r="543" ht="36" customHeight="1" spans="1:30">
      <c r="A543" s="12"/>
      <c r="B543" s="12">
        <f>COUNT($B$1:B542)+1</f>
        <v>535</v>
      </c>
      <c r="C543" s="12" t="s">
        <v>276</v>
      </c>
      <c r="D543" s="12" t="s">
        <v>295</v>
      </c>
      <c r="E543" s="12" t="s">
        <v>670</v>
      </c>
      <c r="F543" s="24" t="s">
        <v>671</v>
      </c>
      <c r="G543" s="25" t="s">
        <v>899</v>
      </c>
      <c r="H543" s="26">
        <v>51</v>
      </c>
      <c r="I543" s="25"/>
      <c r="J543" s="24" t="s">
        <v>43</v>
      </c>
      <c r="K543" s="25"/>
      <c r="L543" s="25"/>
      <c r="M543" s="37" t="s">
        <v>846</v>
      </c>
      <c r="N543" s="37"/>
      <c r="O543" s="37"/>
      <c r="P543" s="37"/>
      <c r="Q543" s="37" t="s">
        <v>846</v>
      </c>
      <c r="R543" s="37" t="s">
        <v>846</v>
      </c>
      <c r="S543" s="24"/>
      <c r="T543" s="26">
        <v>2017</v>
      </c>
      <c r="U543" s="25" t="s">
        <v>49</v>
      </c>
      <c r="V543" s="25" t="s">
        <v>847</v>
      </c>
      <c r="W543" s="25" t="s">
        <v>848</v>
      </c>
      <c r="X543" s="37" t="s">
        <v>865</v>
      </c>
      <c r="Y543" s="37" t="s">
        <v>538</v>
      </c>
      <c r="Z543" s="25" t="s">
        <v>861</v>
      </c>
      <c r="AA543" s="25"/>
      <c r="AB543" s="25" t="s">
        <v>866</v>
      </c>
      <c r="AC543" s="37">
        <f>AB543-H543</f>
        <v>-51</v>
      </c>
      <c r="AD543" s="25">
        <v>1</v>
      </c>
    </row>
    <row r="544" ht="36" customHeight="1" spans="1:30">
      <c r="A544" s="29">
        <v>68</v>
      </c>
      <c r="B544" s="29">
        <f>COUNT($B$1:B543)+1</f>
        <v>536</v>
      </c>
      <c r="C544" s="18" t="s">
        <v>276</v>
      </c>
      <c r="D544" s="18" t="s">
        <v>295</v>
      </c>
      <c r="E544" s="18" t="s">
        <v>315</v>
      </c>
      <c r="F544" s="18" t="s">
        <v>353</v>
      </c>
      <c r="G544" s="28" t="s">
        <v>69</v>
      </c>
      <c r="H544" s="29">
        <v>187</v>
      </c>
      <c r="I544" s="28"/>
      <c r="J544" s="18" t="s">
        <v>43</v>
      </c>
      <c r="K544" s="28"/>
      <c r="L544" s="28"/>
      <c r="M544" s="37" t="s">
        <v>846</v>
      </c>
      <c r="N544" s="37"/>
      <c r="O544" s="37"/>
      <c r="P544" s="37"/>
      <c r="Q544" s="37" t="s">
        <v>846</v>
      </c>
      <c r="R544" s="37" t="s">
        <v>846</v>
      </c>
      <c r="S544" s="18"/>
      <c r="T544" s="28" t="s">
        <v>48</v>
      </c>
      <c r="U544" s="28" t="s">
        <v>49</v>
      </c>
      <c r="V544" s="63" t="s">
        <v>847</v>
      </c>
      <c r="W544" s="25" t="s">
        <v>848</v>
      </c>
      <c r="X544" s="28"/>
      <c r="Y544" s="37" t="s">
        <v>811</v>
      </c>
      <c r="Z544" s="37" t="s">
        <v>879</v>
      </c>
      <c r="AA544" s="37" t="s">
        <v>526</v>
      </c>
      <c r="AB544" s="37">
        <f>H544</f>
        <v>187</v>
      </c>
      <c r="AC544" s="37">
        <f>AB544-H544</f>
        <v>0</v>
      </c>
      <c r="AD544" s="63"/>
    </row>
    <row r="545" ht="36" customHeight="1" spans="1:30">
      <c r="A545" s="29">
        <v>69</v>
      </c>
      <c r="B545" s="29">
        <f>COUNT($B$1:B544)+1</f>
        <v>537</v>
      </c>
      <c r="C545" s="18" t="s">
        <v>276</v>
      </c>
      <c r="D545" s="18" t="s">
        <v>295</v>
      </c>
      <c r="E545" s="18" t="s">
        <v>315</v>
      </c>
      <c r="F545" s="18" t="s">
        <v>681</v>
      </c>
      <c r="G545" s="28" t="s">
        <v>69</v>
      </c>
      <c r="H545" s="29">
        <v>203</v>
      </c>
      <c r="I545" s="28"/>
      <c r="J545" s="18" t="s">
        <v>43</v>
      </c>
      <c r="K545" s="28"/>
      <c r="L545" s="28"/>
      <c r="M545" s="37" t="s">
        <v>846</v>
      </c>
      <c r="N545" s="37"/>
      <c r="O545" s="37"/>
      <c r="P545" s="37"/>
      <c r="Q545" s="37" t="s">
        <v>846</v>
      </c>
      <c r="R545" s="37" t="s">
        <v>846</v>
      </c>
      <c r="S545" s="18"/>
      <c r="T545" s="28" t="s">
        <v>48</v>
      </c>
      <c r="U545" s="28" t="s">
        <v>49</v>
      </c>
      <c r="V545" s="63" t="s">
        <v>847</v>
      </c>
      <c r="W545" s="25" t="s">
        <v>848</v>
      </c>
      <c r="X545" s="28"/>
      <c r="Y545" s="37" t="s">
        <v>811</v>
      </c>
      <c r="Z545" s="37" t="s">
        <v>879</v>
      </c>
      <c r="AA545" s="37" t="s">
        <v>526</v>
      </c>
      <c r="AB545" s="37">
        <f>H545</f>
        <v>203</v>
      </c>
      <c r="AC545" s="37">
        <f>AB545-H545</f>
        <v>0</v>
      </c>
      <c r="AD545" s="63"/>
    </row>
    <row r="546" ht="36" customHeight="1" spans="1:30">
      <c r="A546" s="29">
        <v>71</v>
      </c>
      <c r="B546" s="29">
        <f>COUNT($B$1:B545)+1</f>
        <v>538</v>
      </c>
      <c r="C546" s="18" t="s">
        <v>276</v>
      </c>
      <c r="D546" s="18" t="s">
        <v>295</v>
      </c>
      <c r="E546" s="18" t="s">
        <v>356</v>
      </c>
      <c r="F546" s="18" t="s">
        <v>900</v>
      </c>
      <c r="G546" s="28" t="s">
        <v>41</v>
      </c>
      <c r="H546" s="30">
        <v>390</v>
      </c>
      <c r="I546" s="28"/>
      <c r="J546" s="18" t="s">
        <v>43</v>
      </c>
      <c r="K546" s="28"/>
      <c r="L546" s="28"/>
      <c r="M546" s="37" t="s">
        <v>846</v>
      </c>
      <c r="N546" s="37"/>
      <c r="O546" s="37"/>
      <c r="P546" s="37"/>
      <c r="Q546" s="37" t="s">
        <v>846</v>
      </c>
      <c r="R546" s="37" t="s">
        <v>846</v>
      </c>
      <c r="S546" s="18"/>
      <c r="T546" s="28" t="s">
        <v>48</v>
      </c>
      <c r="U546" s="28" t="s">
        <v>77</v>
      </c>
      <c r="V546" s="63" t="s">
        <v>847</v>
      </c>
      <c r="W546" s="25" t="s">
        <v>848</v>
      </c>
      <c r="X546" s="28"/>
      <c r="Y546" s="37" t="s">
        <v>849</v>
      </c>
      <c r="Z546" s="37" t="s">
        <v>850</v>
      </c>
      <c r="AA546" s="37" t="s">
        <v>851</v>
      </c>
      <c r="AB546" s="37"/>
      <c r="AC546" s="37"/>
      <c r="AD546" s="63"/>
    </row>
    <row r="547" ht="36" customHeight="1" spans="1:30">
      <c r="A547" s="37">
        <v>58</v>
      </c>
      <c r="B547" s="37">
        <f>COUNT($B$1:B546)+1</f>
        <v>539</v>
      </c>
      <c r="C547" s="37" t="s">
        <v>276</v>
      </c>
      <c r="D547" s="38" t="s">
        <v>295</v>
      </c>
      <c r="E547" s="37" t="s">
        <v>320</v>
      </c>
      <c r="F547" s="37" t="s">
        <v>694</v>
      </c>
      <c r="G547" s="38" t="s">
        <v>41</v>
      </c>
      <c r="H547" s="38">
        <v>240</v>
      </c>
      <c r="I547" s="37"/>
      <c r="J547" s="37" t="s">
        <v>43</v>
      </c>
      <c r="K547" s="37"/>
      <c r="L547" s="37"/>
      <c r="M547" s="37" t="s">
        <v>846</v>
      </c>
      <c r="N547" s="37"/>
      <c r="O547" s="37"/>
      <c r="P547" s="37"/>
      <c r="Q547" s="37" t="s">
        <v>846</v>
      </c>
      <c r="R547" s="37" t="s">
        <v>846</v>
      </c>
      <c r="S547" s="37"/>
      <c r="T547" s="28" t="s">
        <v>102</v>
      </c>
      <c r="U547" s="37" t="s">
        <v>49</v>
      </c>
      <c r="V547" s="37" t="s">
        <v>847</v>
      </c>
      <c r="W547" s="25" t="s">
        <v>848</v>
      </c>
      <c r="X547" s="37"/>
      <c r="Y547" s="37" t="s">
        <v>811</v>
      </c>
      <c r="Z547" s="37" t="s">
        <v>879</v>
      </c>
      <c r="AA547" s="37" t="s">
        <v>526</v>
      </c>
      <c r="AB547" s="37">
        <f>H547</f>
        <v>240</v>
      </c>
      <c r="AC547" s="37">
        <f>AB547-H547</f>
        <v>0</v>
      </c>
      <c r="AD547" s="37"/>
    </row>
    <row r="548" ht="36" customHeight="1" spans="1:30">
      <c r="A548" s="37">
        <v>62</v>
      </c>
      <c r="B548" s="37">
        <f>COUNT($B$1:B547)+1</f>
        <v>540</v>
      </c>
      <c r="C548" s="37" t="s">
        <v>276</v>
      </c>
      <c r="D548" s="38" t="s">
        <v>295</v>
      </c>
      <c r="E548" s="38" t="s">
        <v>356</v>
      </c>
      <c r="F548" s="18" t="s">
        <v>901</v>
      </c>
      <c r="G548" s="38" t="s">
        <v>41</v>
      </c>
      <c r="H548" s="38">
        <v>240</v>
      </c>
      <c r="I548" s="37"/>
      <c r="J548" s="18" t="s">
        <v>43</v>
      </c>
      <c r="K548" s="37"/>
      <c r="L548" s="37"/>
      <c r="M548" s="37" t="s">
        <v>846</v>
      </c>
      <c r="N548" s="37"/>
      <c r="O548" s="37"/>
      <c r="P548" s="37"/>
      <c r="Q548" s="37" t="s">
        <v>846</v>
      </c>
      <c r="R548" s="37" t="s">
        <v>846</v>
      </c>
      <c r="S548" s="18"/>
      <c r="T548" s="28" t="s">
        <v>102</v>
      </c>
      <c r="U548" s="37" t="s">
        <v>49</v>
      </c>
      <c r="V548" s="37" t="s">
        <v>847</v>
      </c>
      <c r="W548" s="25" t="s">
        <v>848</v>
      </c>
      <c r="X548" s="37"/>
      <c r="Y548" s="37" t="s">
        <v>811</v>
      </c>
      <c r="Z548" s="37" t="s">
        <v>879</v>
      </c>
      <c r="AA548" s="37" t="s">
        <v>526</v>
      </c>
      <c r="AB548" s="37">
        <f>H548</f>
        <v>240</v>
      </c>
      <c r="AC548" s="37">
        <f>AB548-H548</f>
        <v>0</v>
      </c>
      <c r="AD548" s="37"/>
    </row>
    <row r="549" ht="36" customHeight="1" spans="1:30">
      <c r="A549" s="18"/>
      <c r="B549" s="18">
        <f>COUNT($B$1:B548)+1</f>
        <v>541</v>
      </c>
      <c r="C549" s="37" t="s">
        <v>276</v>
      </c>
      <c r="D549" s="38" t="s">
        <v>295</v>
      </c>
      <c r="E549" s="18" t="s">
        <v>705</v>
      </c>
      <c r="F549" s="18" t="s">
        <v>706</v>
      </c>
      <c r="G549" s="38" t="s">
        <v>69</v>
      </c>
      <c r="H549" s="38">
        <v>119</v>
      </c>
      <c r="I549" s="37"/>
      <c r="J549" s="18" t="s">
        <v>43</v>
      </c>
      <c r="K549" s="37"/>
      <c r="L549" s="37"/>
      <c r="M549" s="37" t="s">
        <v>846</v>
      </c>
      <c r="N549" s="37"/>
      <c r="O549" s="37"/>
      <c r="P549" s="37"/>
      <c r="Q549" s="37" t="s">
        <v>846</v>
      </c>
      <c r="R549" s="37" t="s">
        <v>846</v>
      </c>
      <c r="S549" s="18"/>
      <c r="T549" s="28" t="s">
        <v>102</v>
      </c>
      <c r="U549" s="37" t="s">
        <v>49</v>
      </c>
      <c r="V549" s="37" t="s">
        <v>847</v>
      </c>
      <c r="W549" s="25" t="s">
        <v>848</v>
      </c>
      <c r="X549" s="37"/>
      <c r="Y549" s="37" t="s">
        <v>811</v>
      </c>
      <c r="Z549" s="37" t="s">
        <v>879</v>
      </c>
      <c r="AA549" s="37" t="s">
        <v>526</v>
      </c>
      <c r="AB549" s="37">
        <f>H549</f>
        <v>119</v>
      </c>
      <c r="AC549" s="37">
        <f>AB549-H549</f>
        <v>0</v>
      </c>
      <c r="AD549" s="37"/>
    </row>
    <row r="550" ht="36" customHeight="1" spans="1:30">
      <c r="A550" s="18">
        <v>64</v>
      </c>
      <c r="B550" s="18">
        <f>COUNT($B$1:B549)+1</f>
        <v>542</v>
      </c>
      <c r="C550" s="37" t="s">
        <v>276</v>
      </c>
      <c r="D550" s="38" t="s">
        <v>295</v>
      </c>
      <c r="E550" s="18" t="s">
        <v>356</v>
      </c>
      <c r="F550" s="18" t="s">
        <v>902</v>
      </c>
      <c r="G550" s="38" t="s">
        <v>41</v>
      </c>
      <c r="H550" s="38">
        <v>240</v>
      </c>
      <c r="I550" s="37"/>
      <c r="J550" s="18" t="s">
        <v>43</v>
      </c>
      <c r="K550" s="37"/>
      <c r="L550" s="37"/>
      <c r="M550" s="37" t="s">
        <v>846</v>
      </c>
      <c r="N550" s="37"/>
      <c r="O550" s="37"/>
      <c r="P550" s="37"/>
      <c r="Q550" s="37" t="s">
        <v>846</v>
      </c>
      <c r="R550" s="37" t="s">
        <v>846</v>
      </c>
      <c r="S550" s="18"/>
      <c r="T550" s="28" t="s">
        <v>102</v>
      </c>
      <c r="U550" s="37" t="s">
        <v>77</v>
      </c>
      <c r="V550" s="37" t="s">
        <v>847</v>
      </c>
      <c r="W550" s="25" t="s">
        <v>848</v>
      </c>
      <c r="X550" s="37"/>
      <c r="Y550" s="37" t="s">
        <v>849</v>
      </c>
      <c r="Z550" s="37" t="s">
        <v>850</v>
      </c>
      <c r="AA550" s="37" t="s">
        <v>851</v>
      </c>
      <c r="AB550" s="37"/>
      <c r="AC550" s="37"/>
      <c r="AD550" s="37"/>
    </row>
    <row r="551" ht="36" customHeight="1" spans="1:30">
      <c r="A551" s="38">
        <f>COUNT($A$1:A550)+1</f>
        <v>397</v>
      </c>
      <c r="B551" s="38">
        <f>COUNT($B$1:B550)+1</f>
        <v>543</v>
      </c>
      <c r="C551" s="38" t="s">
        <v>276</v>
      </c>
      <c r="D551" s="38" t="s">
        <v>295</v>
      </c>
      <c r="E551" s="38" t="s">
        <v>349</v>
      </c>
      <c r="F551" s="38" t="s">
        <v>903</v>
      </c>
      <c r="G551" s="38" t="s">
        <v>69</v>
      </c>
      <c r="H551" s="38">
        <v>108</v>
      </c>
      <c r="I551" s="38"/>
      <c r="J551" s="38" t="s">
        <v>43</v>
      </c>
      <c r="K551" s="38"/>
      <c r="L551" s="38"/>
      <c r="M551" s="37" t="s">
        <v>846</v>
      </c>
      <c r="N551" s="37"/>
      <c r="O551" s="37"/>
      <c r="P551" s="37"/>
      <c r="Q551" s="37" t="s">
        <v>846</v>
      </c>
      <c r="R551" s="37" t="s">
        <v>846</v>
      </c>
      <c r="S551" s="38"/>
      <c r="T551" s="28" t="s">
        <v>212</v>
      </c>
      <c r="U551" s="38" t="s">
        <v>49</v>
      </c>
      <c r="V551" s="38" t="s">
        <v>847</v>
      </c>
      <c r="W551" s="25" t="s">
        <v>848</v>
      </c>
      <c r="X551" s="38"/>
      <c r="Y551" s="37" t="s">
        <v>811</v>
      </c>
      <c r="Z551" s="37" t="s">
        <v>879</v>
      </c>
      <c r="AA551" s="37" t="s">
        <v>526</v>
      </c>
      <c r="AB551" s="37">
        <f>H551</f>
        <v>108</v>
      </c>
      <c r="AC551" s="37">
        <f>AB551-H551</f>
        <v>0</v>
      </c>
      <c r="AD551" s="38"/>
    </row>
    <row r="552" ht="36" customHeight="1" spans="1:30">
      <c r="A552" s="12"/>
      <c r="B552" s="12">
        <f>COUNT($B$1:B551)+1</f>
        <v>544</v>
      </c>
      <c r="C552" s="12" t="s">
        <v>276</v>
      </c>
      <c r="D552" s="12" t="s">
        <v>360</v>
      </c>
      <c r="E552" s="12" t="s">
        <v>258</v>
      </c>
      <c r="F552" s="24" t="s">
        <v>376</v>
      </c>
      <c r="G552" s="25" t="s">
        <v>41</v>
      </c>
      <c r="H552" s="26">
        <v>286</v>
      </c>
      <c r="I552" s="25"/>
      <c r="J552" s="24" t="s">
        <v>43</v>
      </c>
      <c r="K552" s="25"/>
      <c r="L552" s="25"/>
      <c r="M552" s="37" t="s">
        <v>846</v>
      </c>
      <c r="N552" s="37"/>
      <c r="O552" s="37"/>
      <c r="P552" s="37"/>
      <c r="Q552" s="37" t="s">
        <v>846</v>
      </c>
      <c r="R552" s="37" t="s">
        <v>846</v>
      </c>
      <c r="S552" s="24"/>
      <c r="T552" s="26">
        <v>2017</v>
      </c>
      <c r="U552" s="25" t="s">
        <v>77</v>
      </c>
      <c r="V552" s="25" t="s">
        <v>847</v>
      </c>
      <c r="W552" s="25" t="s">
        <v>848</v>
      </c>
      <c r="X552" s="25" t="s">
        <v>904</v>
      </c>
      <c r="Y552" s="25" t="s">
        <v>898</v>
      </c>
      <c r="Z552" s="25" t="s">
        <v>861</v>
      </c>
      <c r="AA552" s="25"/>
      <c r="AB552" s="25" t="s">
        <v>866</v>
      </c>
      <c r="AC552" s="37">
        <f>AB552-H552</f>
        <v>-286</v>
      </c>
      <c r="AD552" s="25">
        <v>1</v>
      </c>
    </row>
    <row r="553" ht="36" customHeight="1" spans="1:30">
      <c r="A553" s="18">
        <v>67</v>
      </c>
      <c r="B553" s="18">
        <f>COUNT($B$1:B552)+1</f>
        <v>545</v>
      </c>
      <c r="C553" s="37" t="s">
        <v>276</v>
      </c>
      <c r="D553" s="38" t="s">
        <v>360</v>
      </c>
      <c r="E553" s="18" t="s">
        <v>672</v>
      </c>
      <c r="F553" s="18" t="s">
        <v>905</v>
      </c>
      <c r="G553" s="38" t="s">
        <v>41</v>
      </c>
      <c r="H553" s="38">
        <v>240</v>
      </c>
      <c r="I553" s="37"/>
      <c r="J553" s="18" t="s">
        <v>43</v>
      </c>
      <c r="K553" s="37"/>
      <c r="L553" s="37"/>
      <c r="M553" s="37" t="s">
        <v>846</v>
      </c>
      <c r="N553" s="37"/>
      <c r="O553" s="37"/>
      <c r="P553" s="37"/>
      <c r="Q553" s="37" t="s">
        <v>846</v>
      </c>
      <c r="R553" s="37" t="s">
        <v>846</v>
      </c>
      <c r="S553" s="18"/>
      <c r="T553" s="28" t="s">
        <v>102</v>
      </c>
      <c r="U553" s="37" t="s">
        <v>77</v>
      </c>
      <c r="V553" s="37" t="s">
        <v>847</v>
      </c>
      <c r="W553" s="25" t="s">
        <v>848</v>
      </c>
      <c r="X553" s="37"/>
      <c r="Y553" s="37" t="s">
        <v>849</v>
      </c>
      <c r="Z553" s="37" t="s">
        <v>850</v>
      </c>
      <c r="AA553" s="37" t="s">
        <v>851</v>
      </c>
      <c r="AB553" s="37"/>
      <c r="AC553" s="37"/>
      <c r="AD553" s="37"/>
    </row>
    <row r="554" ht="36" customHeight="1" spans="1:30">
      <c r="A554" s="18"/>
      <c r="B554" s="18">
        <f>COUNT($B$1:B553)+1</f>
        <v>546</v>
      </c>
      <c r="C554" s="37" t="s">
        <v>276</v>
      </c>
      <c r="D554" s="38" t="s">
        <v>360</v>
      </c>
      <c r="E554" s="18" t="s">
        <v>672</v>
      </c>
      <c r="F554" s="18" t="s">
        <v>905</v>
      </c>
      <c r="G554" s="38" t="s">
        <v>69</v>
      </c>
      <c r="H554" s="38">
        <v>109</v>
      </c>
      <c r="I554" s="37"/>
      <c r="J554" s="18" t="s">
        <v>43</v>
      </c>
      <c r="K554" s="37"/>
      <c r="L554" s="37"/>
      <c r="M554" s="37" t="s">
        <v>846</v>
      </c>
      <c r="N554" s="37"/>
      <c r="O554" s="37"/>
      <c r="P554" s="37"/>
      <c r="Q554" s="37" t="s">
        <v>846</v>
      </c>
      <c r="R554" s="37" t="s">
        <v>846</v>
      </c>
      <c r="S554" s="18"/>
      <c r="T554" s="28" t="s">
        <v>102</v>
      </c>
      <c r="U554" s="37" t="s">
        <v>77</v>
      </c>
      <c r="V554" s="37" t="s">
        <v>847</v>
      </c>
      <c r="W554" s="25" t="s">
        <v>848</v>
      </c>
      <c r="X554" s="37"/>
      <c r="Y554" s="37" t="s">
        <v>849</v>
      </c>
      <c r="Z554" s="37" t="s">
        <v>850</v>
      </c>
      <c r="AA554" s="37" t="s">
        <v>851</v>
      </c>
      <c r="AB554" s="37"/>
      <c r="AC554" s="37"/>
      <c r="AD554" s="37"/>
    </row>
    <row r="555" ht="36" customHeight="1" spans="1:30">
      <c r="A555" s="37"/>
      <c r="B555" s="37">
        <f>COUNT($B$1:B554)+1</f>
        <v>547</v>
      </c>
      <c r="C555" s="37" t="s">
        <v>276</v>
      </c>
      <c r="D555" s="38" t="s">
        <v>360</v>
      </c>
      <c r="E555" s="38" t="s">
        <v>672</v>
      </c>
      <c r="F555" s="18" t="s">
        <v>740</v>
      </c>
      <c r="G555" s="38" t="s">
        <v>69</v>
      </c>
      <c r="H555" s="38">
        <v>109</v>
      </c>
      <c r="I555" s="37"/>
      <c r="J555" s="18" t="s">
        <v>43</v>
      </c>
      <c r="K555" s="37"/>
      <c r="L555" s="37"/>
      <c r="M555" s="37" t="s">
        <v>846</v>
      </c>
      <c r="N555" s="37"/>
      <c r="O555" s="37"/>
      <c r="P555" s="37"/>
      <c r="Q555" s="37" t="s">
        <v>846</v>
      </c>
      <c r="R555" s="37" t="s">
        <v>846</v>
      </c>
      <c r="S555" s="18"/>
      <c r="T555" s="28" t="s">
        <v>102</v>
      </c>
      <c r="U555" s="37" t="s">
        <v>49</v>
      </c>
      <c r="V555" s="37" t="s">
        <v>847</v>
      </c>
      <c r="W555" s="25" t="s">
        <v>848</v>
      </c>
      <c r="X555" s="37"/>
      <c r="Y555" s="37" t="s">
        <v>811</v>
      </c>
      <c r="Z555" s="37" t="s">
        <v>879</v>
      </c>
      <c r="AA555" s="37" t="s">
        <v>526</v>
      </c>
      <c r="AB555" s="37">
        <f>H555</f>
        <v>109</v>
      </c>
      <c r="AC555" s="37">
        <f>AB555-H555</f>
        <v>0</v>
      </c>
      <c r="AD555" s="37"/>
    </row>
    <row r="556" ht="36" customHeight="1" spans="1:30">
      <c r="A556" s="37">
        <v>72</v>
      </c>
      <c r="B556" s="37">
        <f>COUNT($B$1:B555)+1</f>
        <v>548</v>
      </c>
      <c r="C556" s="37" t="s">
        <v>276</v>
      </c>
      <c r="D556" s="38" t="s">
        <v>360</v>
      </c>
      <c r="E556" s="38" t="s">
        <v>258</v>
      </c>
      <c r="F556" s="18" t="s">
        <v>375</v>
      </c>
      <c r="G556" s="38" t="s">
        <v>379</v>
      </c>
      <c r="H556" s="38">
        <v>26</v>
      </c>
      <c r="I556" s="37"/>
      <c r="J556" s="18" t="s">
        <v>43</v>
      </c>
      <c r="K556" s="37"/>
      <c r="L556" s="37"/>
      <c r="M556" s="37" t="s">
        <v>846</v>
      </c>
      <c r="N556" s="37"/>
      <c r="O556" s="37"/>
      <c r="P556" s="37"/>
      <c r="Q556" s="37" t="s">
        <v>846</v>
      </c>
      <c r="R556" s="37" t="s">
        <v>846</v>
      </c>
      <c r="S556" s="18"/>
      <c r="T556" s="28" t="s">
        <v>102</v>
      </c>
      <c r="U556" s="37" t="s">
        <v>77</v>
      </c>
      <c r="V556" s="37" t="s">
        <v>847</v>
      </c>
      <c r="W556" s="25" t="s">
        <v>848</v>
      </c>
      <c r="X556" s="37"/>
      <c r="Y556" s="37" t="s">
        <v>849</v>
      </c>
      <c r="Z556" s="37" t="s">
        <v>850</v>
      </c>
      <c r="AA556" s="37" t="s">
        <v>851</v>
      </c>
      <c r="AB556" s="37"/>
      <c r="AC556" s="37"/>
      <c r="AD556" s="37"/>
    </row>
    <row r="557" ht="36" customHeight="1" spans="1:30">
      <c r="A557" s="18"/>
      <c r="B557" s="18">
        <f>COUNT($B$1:B556)+1</f>
        <v>549</v>
      </c>
      <c r="C557" s="37" t="s">
        <v>276</v>
      </c>
      <c r="D557" s="38" t="s">
        <v>360</v>
      </c>
      <c r="E557" s="18" t="s">
        <v>109</v>
      </c>
      <c r="F557" s="18" t="s">
        <v>745</v>
      </c>
      <c r="G557" s="38" t="s">
        <v>69</v>
      </c>
      <c r="H557" s="38">
        <v>109</v>
      </c>
      <c r="I557" s="37"/>
      <c r="J557" s="18" t="s">
        <v>43</v>
      </c>
      <c r="K557" s="37"/>
      <c r="L557" s="37"/>
      <c r="M557" s="37" t="s">
        <v>846</v>
      </c>
      <c r="N557" s="37"/>
      <c r="O557" s="37"/>
      <c r="P557" s="37"/>
      <c r="Q557" s="37" t="s">
        <v>846</v>
      </c>
      <c r="R557" s="37" t="s">
        <v>846</v>
      </c>
      <c r="S557" s="18"/>
      <c r="T557" s="28" t="s">
        <v>102</v>
      </c>
      <c r="U557" s="37" t="s">
        <v>49</v>
      </c>
      <c r="V557" s="37" t="s">
        <v>847</v>
      </c>
      <c r="W557" s="25" t="s">
        <v>848</v>
      </c>
      <c r="X557" s="37"/>
      <c r="Y557" s="37" t="s">
        <v>811</v>
      </c>
      <c r="Z557" s="37" t="s">
        <v>879</v>
      </c>
      <c r="AA557" s="37" t="s">
        <v>526</v>
      </c>
      <c r="AB557" s="37">
        <f>H557</f>
        <v>109</v>
      </c>
      <c r="AC557" s="37">
        <f t="shared" ref="AC557:AC579" si="15">AB557-H557</f>
        <v>0</v>
      </c>
      <c r="AD557" s="37"/>
    </row>
    <row r="558" ht="36" customHeight="1" spans="1:30">
      <c r="A558" s="38">
        <f>COUNT($A$1:A557)+1</f>
        <v>400</v>
      </c>
      <c r="B558" s="38">
        <f>COUNT($B$1:B557)+1</f>
        <v>550</v>
      </c>
      <c r="C558" s="38" t="s">
        <v>276</v>
      </c>
      <c r="D558" s="38" t="s">
        <v>360</v>
      </c>
      <c r="E558" s="38" t="s">
        <v>349</v>
      </c>
      <c r="F558" s="38" t="s">
        <v>906</v>
      </c>
      <c r="G558" s="38" t="s">
        <v>69</v>
      </c>
      <c r="H558" s="38">
        <v>108</v>
      </c>
      <c r="I558" s="38"/>
      <c r="J558" s="38" t="s">
        <v>43</v>
      </c>
      <c r="K558" s="38"/>
      <c r="L558" s="38"/>
      <c r="M558" s="37" t="s">
        <v>846</v>
      </c>
      <c r="N558" s="37"/>
      <c r="O558" s="37"/>
      <c r="P558" s="37"/>
      <c r="Q558" s="37" t="s">
        <v>846</v>
      </c>
      <c r="R558" s="37" t="s">
        <v>846</v>
      </c>
      <c r="S558" s="38"/>
      <c r="T558" s="28" t="s">
        <v>212</v>
      </c>
      <c r="U558" s="38" t="s">
        <v>49</v>
      </c>
      <c r="V558" s="38" t="s">
        <v>847</v>
      </c>
      <c r="W558" s="25" t="s">
        <v>848</v>
      </c>
      <c r="X558" s="38" t="s">
        <v>907</v>
      </c>
      <c r="Y558" s="37" t="s">
        <v>811</v>
      </c>
      <c r="Z558" s="37" t="s">
        <v>908</v>
      </c>
      <c r="AA558" s="37" t="s">
        <v>526</v>
      </c>
      <c r="AB558" s="37">
        <f>H558</f>
        <v>108</v>
      </c>
      <c r="AC558" s="37">
        <f t="shared" si="15"/>
        <v>0</v>
      </c>
      <c r="AD558" s="38"/>
    </row>
    <row r="559" ht="36" customHeight="1" spans="1:30">
      <c r="A559" s="12"/>
      <c r="B559" s="12">
        <f>COUNT($B$1:B558)+1</f>
        <v>551</v>
      </c>
      <c r="C559" s="12" t="s">
        <v>276</v>
      </c>
      <c r="D559" s="12" t="s">
        <v>398</v>
      </c>
      <c r="E559" s="12" t="s">
        <v>221</v>
      </c>
      <c r="F559" s="24" t="s">
        <v>761</v>
      </c>
      <c r="G559" s="25" t="s">
        <v>379</v>
      </c>
      <c r="H559" s="26">
        <v>95</v>
      </c>
      <c r="I559" s="25"/>
      <c r="J559" s="24" t="s">
        <v>43</v>
      </c>
      <c r="K559" s="25"/>
      <c r="L559" s="25"/>
      <c r="M559" s="37" t="s">
        <v>846</v>
      </c>
      <c r="N559" s="37"/>
      <c r="O559" s="37"/>
      <c r="P559" s="37"/>
      <c r="Q559" s="37" t="s">
        <v>846</v>
      </c>
      <c r="R559" s="37" t="s">
        <v>846</v>
      </c>
      <c r="S559" s="24" t="s">
        <v>84</v>
      </c>
      <c r="T559" s="26">
        <v>2017</v>
      </c>
      <c r="U559" s="25" t="s">
        <v>49</v>
      </c>
      <c r="V559" s="25" t="s">
        <v>847</v>
      </c>
      <c r="W559" s="25" t="s">
        <v>848</v>
      </c>
      <c r="X559" s="37" t="s">
        <v>865</v>
      </c>
      <c r="Y559" s="37" t="s">
        <v>538</v>
      </c>
      <c r="Z559" s="25" t="s">
        <v>861</v>
      </c>
      <c r="AA559" s="25"/>
      <c r="AB559" s="25" t="s">
        <v>866</v>
      </c>
      <c r="AC559" s="37">
        <f t="shared" si="15"/>
        <v>-95</v>
      </c>
      <c r="AD559" s="25">
        <v>1</v>
      </c>
    </row>
    <row r="560" ht="36" customHeight="1" spans="1:30">
      <c r="A560" s="29">
        <v>44</v>
      </c>
      <c r="B560" s="29">
        <f>COUNT($B$1:B559)+1</f>
        <v>552</v>
      </c>
      <c r="C560" s="18" t="s">
        <v>403</v>
      </c>
      <c r="D560" s="18" t="s">
        <v>909</v>
      </c>
      <c r="E560" s="18" t="s">
        <v>910</v>
      </c>
      <c r="F560" s="18" t="s">
        <v>911</v>
      </c>
      <c r="G560" s="28" t="s">
        <v>41</v>
      </c>
      <c r="H560" s="29">
        <v>359</v>
      </c>
      <c r="I560" s="28"/>
      <c r="J560" s="18" t="s">
        <v>43</v>
      </c>
      <c r="K560" s="28"/>
      <c r="L560" s="28"/>
      <c r="M560" s="37" t="s">
        <v>846</v>
      </c>
      <c r="N560" s="37"/>
      <c r="O560" s="37"/>
      <c r="P560" s="37"/>
      <c r="Q560" s="37" t="s">
        <v>846</v>
      </c>
      <c r="R560" s="37" t="s">
        <v>846</v>
      </c>
      <c r="S560" s="18"/>
      <c r="T560" s="28" t="s">
        <v>48</v>
      </c>
      <c r="U560" s="28" t="s">
        <v>49</v>
      </c>
      <c r="V560" s="63" t="s">
        <v>847</v>
      </c>
      <c r="W560" s="25" t="s">
        <v>848</v>
      </c>
      <c r="X560" s="28"/>
      <c r="Y560" s="37" t="s">
        <v>811</v>
      </c>
      <c r="Z560" s="37" t="s">
        <v>879</v>
      </c>
      <c r="AA560" s="37" t="s">
        <v>526</v>
      </c>
      <c r="AB560" s="37">
        <f>H560</f>
        <v>359</v>
      </c>
      <c r="AC560" s="37">
        <f t="shared" si="15"/>
        <v>0</v>
      </c>
      <c r="AD560" s="63"/>
    </row>
    <row r="561" ht="36" customHeight="1" spans="1:30">
      <c r="A561" s="37">
        <v>92</v>
      </c>
      <c r="B561" s="37">
        <f>COUNT($B$1:B560)+1</f>
        <v>553</v>
      </c>
      <c r="C561" s="37" t="s">
        <v>403</v>
      </c>
      <c r="D561" s="38" t="s">
        <v>410</v>
      </c>
      <c r="E561" s="18" t="s">
        <v>411</v>
      </c>
      <c r="F561" s="18" t="s">
        <v>912</v>
      </c>
      <c r="G561" s="38" t="s">
        <v>41</v>
      </c>
      <c r="H561" s="38">
        <v>220</v>
      </c>
      <c r="I561" s="37"/>
      <c r="J561" s="18" t="s">
        <v>43</v>
      </c>
      <c r="K561" s="37"/>
      <c r="L561" s="37"/>
      <c r="M561" s="37" t="s">
        <v>846</v>
      </c>
      <c r="N561" s="37"/>
      <c r="O561" s="37"/>
      <c r="P561" s="37"/>
      <c r="Q561" s="37" t="s">
        <v>846</v>
      </c>
      <c r="R561" s="37" t="s">
        <v>846</v>
      </c>
      <c r="S561" s="18"/>
      <c r="T561" s="28" t="s">
        <v>102</v>
      </c>
      <c r="U561" s="37" t="s">
        <v>49</v>
      </c>
      <c r="V561" s="37" t="s">
        <v>847</v>
      </c>
      <c r="W561" s="25" t="s">
        <v>848</v>
      </c>
      <c r="X561" s="37"/>
      <c r="Y561" s="37" t="s">
        <v>811</v>
      </c>
      <c r="Z561" s="37" t="s">
        <v>879</v>
      </c>
      <c r="AA561" s="37" t="s">
        <v>526</v>
      </c>
      <c r="AB561" s="37">
        <f>H561</f>
        <v>220</v>
      </c>
      <c r="AC561" s="37">
        <f t="shared" si="15"/>
        <v>0</v>
      </c>
      <c r="AD561" s="37"/>
    </row>
    <row r="562" ht="36" customHeight="1" spans="1:30">
      <c r="A562" s="38"/>
      <c r="B562" s="38">
        <f>COUNT($B$1:B561)+1</f>
        <v>554</v>
      </c>
      <c r="C562" s="38" t="s">
        <v>403</v>
      </c>
      <c r="D562" s="38" t="s">
        <v>406</v>
      </c>
      <c r="E562" s="38" t="s">
        <v>407</v>
      </c>
      <c r="F562" s="38" t="s">
        <v>773</v>
      </c>
      <c r="G562" s="38" t="s">
        <v>69</v>
      </c>
      <c r="H562" s="38">
        <v>108</v>
      </c>
      <c r="I562" s="38"/>
      <c r="J562" s="38" t="s">
        <v>43</v>
      </c>
      <c r="K562" s="38"/>
      <c r="L562" s="38"/>
      <c r="M562" s="37" t="s">
        <v>846</v>
      </c>
      <c r="N562" s="37"/>
      <c r="O562" s="37"/>
      <c r="P562" s="37"/>
      <c r="Q562" s="37" t="s">
        <v>846</v>
      </c>
      <c r="R562" s="37" t="s">
        <v>846</v>
      </c>
      <c r="S562" s="38"/>
      <c r="T562" s="28" t="s">
        <v>212</v>
      </c>
      <c r="U562" s="38" t="s">
        <v>49</v>
      </c>
      <c r="V562" s="38" t="s">
        <v>847</v>
      </c>
      <c r="W562" s="25" t="s">
        <v>848</v>
      </c>
      <c r="X562" s="38" t="s">
        <v>907</v>
      </c>
      <c r="Y562" s="37" t="s">
        <v>811</v>
      </c>
      <c r="Z562" s="37" t="s">
        <v>908</v>
      </c>
      <c r="AA562" s="37" t="s">
        <v>526</v>
      </c>
      <c r="AB562" s="37">
        <f>H562</f>
        <v>108</v>
      </c>
      <c r="AC562" s="37">
        <f t="shared" si="15"/>
        <v>0</v>
      </c>
      <c r="AD562" s="38"/>
    </row>
    <row r="563" ht="36" customHeight="1" spans="1:30">
      <c r="A563" s="38">
        <f>COUNT($A$1:A562)+1</f>
        <v>403</v>
      </c>
      <c r="B563" s="38">
        <f>COUNT($B$1:B562)+1</f>
        <v>555</v>
      </c>
      <c r="C563" s="38" t="s">
        <v>403</v>
      </c>
      <c r="D563" s="38" t="s">
        <v>406</v>
      </c>
      <c r="E563" s="38" t="s">
        <v>407</v>
      </c>
      <c r="F563" s="38" t="s">
        <v>913</v>
      </c>
      <c r="G563" s="38" t="s">
        <v>41</v>
      </c>
      <c r="H563" s="38">
        <v>0</v>
      </c>
      <c r="I563" s="38"/>
      <c r="J563" s="38" t="s">
        <v>43</v>
      </c>
      <c r="K563" s="38"/>
      <c r="L563" s="38"/>
      <c r="M563" s="37" t="s">
        <v>846</v>
      </c>
      <c r="N563" s="37"/>
      <c r="O563" s="37"/>
      <c r="P563" s="37"/>
      <c r="Q563" s="37" t="s">
        <v>846</v>
      </c>
      <c r="R563" s="37" t="s">
        <v>846</v>
      </c>
      <c r="S563" s="38"/>
      <c r="T563" s="28" t="s">
        <v>212</v>
      </c>
      <c r="U563" s="38" t="s">
        <v>49</v>
      </c>
      <c r="V563" s="38" t="s">
        <v>847</v>
      </c>
      <c r="W563" s="25" t="s">
        <v>848</v>
      </c>
      <c r="X563" s="38"/>
      <c r="Y563" s="37" t="s">
        <v>811</v>
      </c>
      <c r="Z563" s="37" t="s">
        <v>879</v>
      </c>
      <c r="AA563" s="37" t="s">
        <v>526</v>
      </c>
      <c r="AB563" s="37">
        <f>H563</f>
        <v>0</v>
      </c>
      <c r="AC563" s="37">
        <f t="shared" si="15"/>
        <v>0</v>
      </c>
      <c r="AD563" s="38"/>
    </row>
    <row r="564" ht="36" customHeight="1" spans="1:30">
      <c r="A564" s="38"/>
      <c r="B564" s="38">
        <f>COUNT($B$1:B563)+1</f>
        <v>556</v>
      </c>
      <c r="C564" s="38" t="s">
        <v>403</v>
      </c>
      <c r="D564" s="38" t="s">
        <v>406</v>
      </c>
      <c r="E564" s="38" t="s">
        <v>407</v>
      </c>
      <c r="F564" s="38" t="s">
        <v>913</v>
      </c>
      <c r="G564" s="38" t="s">
        <v>69</v>
      </c>
      <c r="H564" s="38">
        <v>0</v>
      </c>
      <c r="I564" s="38"/>
      <c r="J564" s="38" t="s">
        <v>43</v>
      </c>
      <c r="K564" s="38"/>
      <c r="L564" s="38"/>
      <c r="M564" s="37" t="s">
        <v>846</v>
      </c>
      <c r="N564" s="37"/>
      <c r="O564" s="37"/>
      <c r="P564" s="37"/>
      <c r="Q564" s="37" t="s">
        <v>846</v>
      </c>
      <c r="R564" s="37" t="s">
        <v>846</v>
      </c>
      <c r="S564" s="38"/>
      <c r="T564" s="28" t="s">
        <v>212</v>
      </c>
      <c r="U564" s="38" t="s">
        <v>49</v>
      </c>
      <c r="V564" s="38" t="s">
        <v>847</v>
      </c>
      <c r="W564" s="25" t="s">
        <v>848</v>
      </c>
      <c r="X564" s="38"/>
      <c r="Y564" s="37" t="s">
        <v>811</v>
      </c>
      <c r="Z564" s="37" t="s">
        <v>879</v>
      </c>
      <c r="AA564" s="37" t="s">
        <v>526</v>
      </c>
      <c r="AB564" s="37">
        <f>H564</f>
        <v>0</v>
      </c>
      <c r="AC564" s="37">
        <f t="shared" si="15"/>
        <v>0</v>
      </c>
      <c r="AD564" s="38"/>
    </row>
    <row r="565" ht="36" customHeight="1" spans="1:30">
      <c r="A565" s="38">
        <v>113</v>
      </c>
      <c r="B565" s="38">
        <f>COUNT($B$1:B564)+1</f>
        <v>557</v>
      </c>
      <c r="C565" s="38" t="s">
        <v>413</v>
      </c>
      <c r="D565" s="38" t="s">
        <v>414</v>
      </c>
      <c r="E565" s="38" t="s">
        <v>806</v>
      </c>
      <c r="F565" s="18" t="s">
        <v>914</v>
      </c>
      <c r="G565" s="38" t="s">
        <v>69</v>
      </c>
      <c r="H565" s="38">
        <v>109</v>
      </c>
      <c r="I565" s="37"/>
      <c r="J565" s="18" t="s">
        <v>43</v>
      </c>
      <c r="K565" s="37"/>
      <c r="L565" s="37"/>
      <c r="M565" s="37" t="s">
        <v>846</v>
      </c>
      <c r="N565" s="37"/>
      <c r="O565" s="37"/>
      <c r="P565" s="37"/>
      <c r="Q565" s="37" t="s">
        <v>846</v>
      </c>
      <c r="R565" s="37" t="s">
        <v>846</v>
      </c>
      <c r="S565" s="18"/>
      <c r="T565" s="28" t="s">
        <v>102</v>
      </c>
      <c r="U565" s="37" t="s">
        <v>77</v>
      </c>
      <c r="V565" s="37" t="s">
        <v>847</v>
      </c>
      <c r="W565" s="25" t="s">
        <v>848</v>
      </c>
      <c r="X565" s="37" t="s">
        <v>915</v>
      </c>
      <c r="Y565" s="37" t="s">
        <v>849</v>
      </c>
      <c r="Z565" s="37" t="s">
        <v>851</v>
      </c>
      <c r="AA565" s="37" t="s">
        <v>851</v>
      </c>
      <c r="AB565" s="37">
        <v>0</v>
      </c>
      <c r="AC565" s="37">
        <f t="shared" si="15"/>
        <v>-109</v>
      </c>
      <c r="AD565" s="37">
        <v>1</v>
      </c>
    </row>
    <row r="566" ht="36" customHeight="1" spans="1:30">
      <c r="A566" s="38"/>
      <c r="B566" s="38">
        <f>COUNT($B$1:B565)+1</f>
        <v>558</v>
      </c>
      <c r="C566" s="38" t="s">
        <v>413</v>
      </c>
      <c r="D566" s="38" t="s">
        <v>414</v>
      </c>
      <c r="E566" s="38" t="s">
        <v>806</v>
      </c>
      <c r="F566" s="18" t="s">
        <v>914</v>
      </c>
      <c r="G566" s="38" t="s">
        <v>41</v>
      </c>
      <c r="H566" s="38">
        <v>220</v>
      </c>
      <c r="I566" s="37"/>
      <c r="J566" s="18" t="s">
        <v>43</v>
      </c>
      <c r="K566" s="37"/>
      <c r="L566" s="37"/>
      <c r="M566" s="37" t="s">
        <v>846</v>
      </c>
      <c r="N566" s="37"/>
      <c r="O566" s="37"/>
      <c r="P566" s="37"/>
      <c r="Q566" s="37" t="s">
        <v>846</v>
      </c>
      <c r="R566" s="37" t="s">
        <v>846</v>
      </c>
      <c r="S566" s="18"/>
      <c r="T566" s="28" t="s">
        <v>102</v>
      </c>
      <c r="U566" s="37" t="s">
        <v>77</v>
      </c>
      <c r="V566" s="37" t="s">
        <v>847</v>
      </c>
      <c r="W566" s="25" t="s">
        <v>848</v>
      </c>
      <c r="X566" s="37" t="s">
        <v>916</v>
      </c>
      <c r="Y566" s="37" t="s">
        <v>849</v>
      </c>
      <c r="Z566" s="37" t="s">
        <v>851</v>
      </c>
      <c r="AA566" s="37" t="s">
        <v>851</v>
      </c>
      <c r="AB566" s="37">
        <v>180</v>
      </c>
      <c r="AC566" s="37">
        <f t="shared" si="15"/>
        <v>-40</v>
      </c>
      <c r="AD566" s="37">
        <v>1</v>
      </c>
    </row>
    <row r="567" ht="36" customHeight="1" spans="1:30">
      <c r="A567" s="86">
        <f>COUNT($A$1:A566)+1</f>
        <v>405</v>
      </c>
      <c r="B567" s="86">
        <f>COUNT($B$1:B566)+1</f>
        <v>559</v>
      </c>
      <c r="C567" s="86" t="s">
        <v>413</v>
      </c>
      <c r="D567" s="86" t="s">
        <v>414</v>
      </c>
      <c r="E567" s="86" t="s">
        <v>917</v>
      </c>
      <c r="F567" s="86" t="s">
        <v>918</v>
      </c>
      <c r="G567" s="38" t="s">
        <v>41</v>
      </c>
      <c r="H567" s="38">
        <v>207</v>
      </c>
      <c r="I567" s="38"/>
      <c r="J567" s="38" t="s">
        <v>43</v>
      </c>
      <c r="K567" s="38"/>
      <c r="L567" s="38"/>
      <c r="M567" s="37" t="s">
        <v>846</v>
      </c>
      <c r="N567" s="37"/>
      <c r="O567" s="37"/>
      <c r="P567" s="37"/>
      <c r="Q567" s="37" t="s">
        <v>846</v>
      </c>
      <c r="R567" s="37" t="s">
        <v>846</v>
      </c>
      <c r="S567" s="38"/>
      <c r="T567" s="28" t="s">
        <v>212</v>
      </c>
      <c r="U567" s="38" t="s">
        <v>49</v>
      </c>
      <c r="V567" s="38" t="s">
        <v>847</v>
      </c>
      <c r="W567" s="25" t="s">
        <v>848</v>
      </c>
      <c r="X567" s="38" t="s">
        <v>907</v>
      </c>
      <c r="Y567" s="37" t="s">
        <v>811</v>
      </c>
      <c r="Z567" s="37" t="s">
        <v>908</v>
      </c>
      <c r="AA567" s="37" t="s">
        <v>526</v>
      </c>
      <c r="AB567" s="37">
        <f>H567</f>
        <v>207</v>
      </c>
      <c r="AC567" s="37">
        <f t="shared" si="15"/>
        <v>0</v>
      </c>
      <c r="AD567" s="38"/>
    </row>
    <row r="568" ht="36" customHeight="1" spans="1:30">
      <c r="A568" s="29">
        <v>96</v>
      </c>
      <c r="B568" s="29">
        <f>COUNT($B$1:B567)+1</f>
        <v>560</v>
      </c>
      <c r="C568" s="18" t="s">
        <v>413</v>
      </c>
      <c r="D568" s="18" t="s">
        <v>419</v>
      </c>
      <c r="E568" s="18" t="s">
        <v>785</v>
      </c>
      <c r="F568" s="18" t="s">
        <v>786</v>
      </c>
      <c r="G568" s="28" t="s">
        <v>69</v>
      </c>
      <c r="H568" s="29">
        <v>187</v>
      </c>
      <c r="I568" s="28"/>
      <c r="J568" s="18" t="s">
        <v>43</v>
      </c>
      <c r="K568" s="28"/>
      <c r="L568" s="28"/>
      <c r="M568" s="37" t="s">
        <v>846</v>
      </c>
      <c r="N568" s="37"/>
      <c r="O568" s="37"/>
      <c r="P568" s="37"/>
      <c r="Q568" s="37" t="s">
        <v>846</v>
      </c>
      <c r="R568" s="37" t="s">
        <v>846</v>
      </c>
      <c r="S568" s="18"/>
      <c r="T568" s="28" t="s">
        <v>48</v>
      </c>
      <c r="U568" s="28" t="s">
        <v>49</v>
      </c>
      <c r="V568" s="63" t="s">
        <v>847</v>
      </c>
      <c r="W568" s="25" t="s">
        <v>848</v>
      </c>
      <c r="X568" s="28"/>
      <c r="Y568" s="37" t="s">
        <v>811</v>
      </c>
      <c r="Z568" s="37" t="s">
        <v>879</v>
      </c>
      <c r="AA568" s="37" t="s">
        <v>526</v>
      </c>
      <c r="AB568" s="37">
        <f>H568</f>
        <v>187</v>
      </c>
      <c r="AC568" s="37">
        <f t="shared" si="15"/>
        <v>0</v>
      </c>
      <c r="AD568" s="63"/>
    </row>
    <row r="569" ht="36" customHeight="1" spans="1:30">
      <c r="A569" s="38">
        <v>121</v>
      </c>
      <c r="B569" s="38">
        <f>COUNT($B$1:B568)+1</f>
        <v>561</v>
      </c>
      <c r="C569" s="38" t="s">
        <v>413</v>
      </c>
      <c r="D569" s="38" t="s">
        <v>419</v>
      </c>
      <c r="E569" s="18" t="s">
        <v>218</v>
      </c>
      <c r="F569" s="18" t="s">
        <v>919</v>
      </c>
      <c r="G569" s="38" t="s">
        <v>41</v>
      </c>
      <c r="H569" s="38">
        <v>240</v>
      </c>
      <c r="I569" s="37"/>
      <c r="J569" s="18" t="s">
        <v>920</v>
      </c>
      <c r="K569" s="37"/>
      <c r="L569" s="37"/>
      <c r="M569" s="37" t="s">
        <v>846</v>
      </c>
      <c r="N569" s="37"/>
      <c r="O569" s="37"/>
      <c r="P569" s="37"/>
      <c r="Q569" s="37" t="s">
        <v>846</v>
      </c>
      <c r="R569" s="37" t="s">
        <v>846</v>
      </c>
      <c r="S569" s="18"/>
      <c r="T569" s="28" t="s">
        <v>102</v>
      </c>
      <c r="U569" s="37" t="s">
        <v>49</v>
      </c>
      <c r="V569" s="37" t="s">
        <v>847</v>
      </c>
      <c r="W569" s="25" t="s">
        <v>848</v>
      </c>
      <c r="X569" s="37" t="s">
        <v>921</v>
      </c>
      <c r="Y569" s="37" t="s">
        <v>864</v>
      </c>
      <c r="Z569" s="37" t="s">
        <v>861</v>
      </c>
      <c r="AA569" s="37" t="s">
        <v>861</v>
      </c>
      <c r="AB569" s="37">
        <v>0</v>
      </c>
      <c r="AC569" s="37">
        <f t="shared" si="15"/>
        <v>-240</v>
      </c>
      <c r="AD569" s="37">
        <v>1</v>
      </c>
    </row>
    <row r="570" ht="36" customHeight="1" spans="1:30">
      <c r="A570" s="29">
        <v>94</v>
      </c>
      <c r="B570" s="29">
        <f>COUNT($B$1:B569)+1</f>
        <v>562</v>
      </c>
      <c r="C570" s="18" t="s">
        <v>413</v>
      </c>
      <c r="D570" s="18" t="s">
        <v>433</v>
      </c>
      <c r="E570" s="18" t="s">
        <v>269</v>
      </c>
      <c r="F570" s="18" t="s">
        <v>791</v>
      </c>
      <c r="G570" s="28" t="s">
        <v>69</v>
      </c>
      <c r="H570" s="29">
        <v>187</v>
      </c>
      <c r="I570" s="28"/>
      <c r="J570" s="18" t="s">
        <v>43</v>
      </c>
      <c r="K570" s="28"/>
      <c r="L570" s="28"/>
      <c r="M570" s="37" t="s">
        <v>846</v>
      </c>
      <c r="N570" s="37"/>
      <c r="O570" s="37"/>
      <c r="P570" s="37"/>
      <c r="Q570" s="37" t="s">
        <v>846</v>
      </c>
      <c r="R570" s="37" t="s">
        <v>846</v>
      </c>
      <c r="S570" s="18"/>
      <c r="T570" s="28" t="s">
        <v>48</v>
      </c>
      <c r="U570" s="28" t="s">
        <v>77</v>
      </c>
      <c r="V570" s="63" t="s">
        <v>847</v>
      </c>
      <c r="W570" s="25" t="s">
        <v>848</v>
      </c>
      <c r="X570" s="28" t="s">
        <v>801</v>
      </c>
      <c r="Y570" s="37" t="s">
        <v>849</v>
      </c>
      <c r="Z570" s="37" t="s">
        <v>851</v>
      </c>
      <c r="AA570" s="37" t="s">
        <v>851</v>
      </c>
      <c r="AB570" s="37">
        <v>0</v>
      </c>
      <c r="AC570" s="37">
        <f t="shared" si="15"/>
        <v>-187</v>
      </c>
      <c r="AD570" s="63">
        <v>1</v>
      </c>
    </row>
    <row r="571" ht="36" customHeight="1" spans="1:30">
      <c r="A571" s="29">
        <v>95</v>
      </c>
      <c r="B571" s="29">
        <f>COUNT($B$1:B570)+1</f>
        <v>563</v>
      </c>
      <c r="C571" s="18" t="s">
        <v>413</v>
      </c>
      <c r="D571" s="18" t="s">
        <v>433</v>
      </c>
      <c r="E571" s="18" t="s">
        <v>269</v>
      </c>
      <c r="F571" s="18" t="s">
        <v>444</v>
      </c>
      <c r="G571" s="28" t="s">
        <v>69</v>
      </c>
      <c r="H571" s="29">
        <v>187</v>
      </c>
      <c r="I571" s="28"/>
      <c r="J571" s="18" t="s">
        <v>43</v>
      </c>
      <c r="K571" s="28"/>
      <c r="L571" s="28"/>
      <c r="M571" s="37" t="s">
        <v>846</v>
      </c>
      <c r="N571" s="37"/>
      <c r="O571" s="37"/>
      <c r="P571" s="37"/>
      <c r="Q571" s="37" t="s">
        <v>846</v>
      </c>
      <c r="R571" s="37" t="s">
        <v>846</v>
      </c>
      <c r="S571" s="18"/>
      <c r="T571" s="28" t="s">
        <v>48</v>
      </c>
      <c r="U571" s="28" t="s">
        <v>49</v>
      </c>
      <c r="V571" s="63" t="s">
        <v>847</v>
      </c>
      <c r="W571" s="25" t="s">
        <v>848</v>
      </c>
      <c r="X571" s="28"/>
      <c r="Y571" s="37" t="s">
        <v>811</v>
      </c>
      <c r="Z571" s="37" t="s">
        <v>879</v>
      </c>
      <c r="AA571" s="37" t="s">
        <v>526</v>
      </c>
      <c r="AB571" s="37">
        <f>H571</f>
        <v>187</v>
      </c>
      <c r="AC571" s="37">
        <f t="shared" si="15"/>
        <v>0</v>
      </c>
      <c r="AD571" s="63"/>
    </row>
    <row r="572" ht="36" customHeight="1" spans="1:30">
      <c r="A572" s="76">
        <f>COUNT($A$1:A571)+1</f>
        <v>410</v>
      </c>
      <c r="B572" s="76">
        <f>COUNT($B$1:B571)+1</f>
        <v>564</v>
      </c>
      <c r="C572" s="76" t="s">
        <v>413</v>
      </c>
      <c r="D572" s="76" t="s">
        <v>433</v>
      </c>
      <c r="E572" s="82" t="s">
        <v>922</v>
      </c>
      <c r="F572" s="82" t="s">
        <v>923</v>
      </c>
      <c r="G572" s="38" t="s">
        <v>41</v>
      </c>
      <c r="H572" s="38">
        <v>225</v>
      </c>
      <c r="I572" s="38"/>
      <c r="J572" s="38" t="s">
        <v>43</v>
      </c>
      <c r="K572" s="38"/>
      <c r="L572" s="38"/>
      <c r="M572" s="37" t="s">
        <v>846</v>
      </c>
      <c r="N572" s="37"/>
      <c r="O572" s="37"/>
      <c r="P572" s="37"/>
      <c r="Q572" s="37" t="s">
        <v>846</v>
      </c>
      <c r="R572" s="37" t="s">
        <v>846</v>
      </c>
      <c r="S572" s="38"/>
      <c r="T572" s="28" t="s">
        <v>212</v>
      </c>
      <c r="U572" s="38" t="s">
        <v>49</v>
      </c>
      <c r="V572" s="38" t="s">
        <v>847</v>
      </c>
      <c r="W572" s="25" t="s">
        <v>848</v>
      </c>
      <c r="X572" s="38" t="s">
        <v>924</v>
      </c>
      <c r="Y572" s="38" t="s">
        <v>925</v>
      </c>
      <c r="Z572" s="37" t="s">
        <v>926</v>
      </c>
      <c r="AA572" s="37" t="s">
        <v>526</v>
      </c>
      <c r="AB572" s="37">
        <f>H572</f>
        <v>225</v>
      </c>
      <c r="AC572" s="37">
        <f t="shared" si="15"/>
        <v>0</v>
      </c>
      <c r="AD572" s="38"/>
    </row>
    <row r="573" ht="36" customHeight="1" spans="1:30">
      <c r="A573" s="38">
        <v>110</v>
      </c>
      <c r="B573" s="38">
        <f>COUNT($B$1:B572)+1</f>
        <v>565</v>
      </c>
      <c r="C573" s="38" t="s">
        <v>413</v>
      </c>
      <c r="D573" s="38" t="s">
        <v>448</v>
      </c>
      <c r="E573" s="18" t="s">
        <v>417</v>
      </c>
      <c r="F573" s="18" t="s">
        <v>927</v>
      </c>
      <c r="G573" s="38" t="s">
        <v>41</v>
      </c>
      <c r="H573" s="38">
        <v>220</v>
      </c>
      <c r="I573" s="37"/>
      <c r="J573" s="18" t="s">
        <v>43</v>
      </c>
      <c r="K573" s="37"/>
      <c r="L573" s="37"/>
      <c r="M573" s="37" t="s">
        <v>846</v>
      </c>
      <c r="N573" s="37"/>
      <c r="O573" s="37"/>
      <c r="P573" s="37"/>
      <c r="Q573" s="37" t="s">
        <v>846</v>
      </c>
      <c r="R573" s="37" t="s">
        <v>846</v>
      </c>
      <c r="S573" s="18"/>
      <c r="T573" s="28" t="s">
        <v>102</v>
      </c>
      <c r="U573" s="37" t="s">
        <v>77</v>
      </c>
      <c r="V573" s="37" t="s">
        <v>847</v>
      </c>
      <c r="W573" s="25" t="s">
        <v>848</v>
      </c>
      <c r="X573" s="37" t="s">
        <v>928</v>
      </c>
      <c r="Y573" s="37" t="s">
        <v>849</v>
      </c>
      <c r="Z573" s="37" t="s">
        <v>851</v>
      </c>
      <c r="AA573" s="37" t="s">
        <v>851</v>
      </c>
      <c r="AB573" s="37">
        <v>20</v>
      </c>
      <c r="AC573" s="37">
        <f t="shared" si="15"/>
        <v>-200</v>
      </c>
      <c r="AD573" s="37">
        <v>1</v>
      </c>
    </row>
    <row r="574" ht="36" customHeight="1" spans="1:30">
      <c r="A574" s="38">
        <v>111</v>
      </c>
      <c r="B574" s="38">
        <f>COUNT($B$1:B573)+1</f>
        <v>566</v>
      </c>
      <c r="C574" s="38" t="s">
        <v>413</v>
      </c>
      <c r="D574" s="38" t="s">
        <v>448</v>
      </c>
      <c r="E574" s="38" t="s">
        <v>78</v>
      </c>
      <c r="F574" s="18" t="s">
        <v>802</v>
      </c>
      <c r="G574" s="38" t="s">
        <v>69</v>
      </c>
      <c r="H574" s="38">
        <v>109</v>
      </c>
      <c r="I574" s="37"/>
      <c r="J574" s="18" t="s">
        <v>43</v>
      </c>
      <c r="K574" s="37"/>
      <c r="L574" s="37"/>
      <c r="M574" s="37" t="s">
        <v>846</v>
      </c>
      <c r="N574" s="37"/>
      <c r="O574" s="37"/>
      <c r="P574" s="37"/>
      <c r="Q574" s="37" t="s">
        <v>846</v>
      </c>
      <c r="R574" s="37" t="s">
        <v>846</v>
      </c>
      <c r="S574" s="18"/>
      <c r="T574" s="28" t="s">
        <v>102</v>
      </c>
      <c r="U574" s="37" t="s">
        <v>49</v>
      </c>
      <c r="V574" s="37" t="s">
        <v>847</v>
      </c>
      <c r="W574" s="25" t="s">
        <v>848</v>
      </c>
      <c r="X574" s="37" t="s">
        <v>929</v>
      </c>
      <c r="Y574" s="37"/>
      <c r="Z574" s="37" t="s">
        <v>526</v>
      </c>
      <c r="AA574" s="37" t="s">
        <v>526</v>
      </c>
      <c r="AB574" s="37">
        <f>H574</f>
        <v>109</v>
      </c>
      <c r="AC574" s="37">
        <f t="shared" si="15"/>
        <v>0</v>
      </c>
      <c r="AD574" s="37"/>
    </row>
    <row r="575" ht="36" customHeight="1" spans="1:30">
      <c r="A575" s="38">
        <v>112</v>
      </c>
      <c r="B575" s="38">
        <f>COUNT($B$1:B574)+1</f>
        <v>567</v>
      </c>
      <c r="C575" s="38" t="s">
        <v>413</v>
      </c>
      <c r="D575" s="38" t="s">
        <v>448</v>
      </c>
      <c r="E575" s="38" t="s">
        <v>930</v>
      </c>
      <c r="F575" s="18" t="s">
        <v>931</v>
      </c>
      <c r="G575" s="38" t="s">
        <v>69</v>
      </c>
      <c r="H575" s="38">
        <v>119</v>
      </c>
      <c r="I575" s="37"/>
      <c r="J575" s="18" t="s">
        <v>43</v>
      </c>
      <c r="K575" s="37"/>
      <c r="L575" s="37"/>
      <c r="M575" s="37" t="s">
        <v>846</v>
      </c>
      <c r="N575" s="37"/>
      <c r="O575" s="37"/>
      <c r="P575" s="37"/>
      <c r="Q575" s="37" t="s">
        <v>846</v>
      </c>
      <c r="R575" s="37" t="s">
        <v>846</v>
      </c>
      <c r="S575" s="18"/>
      <c r="T575" s="28" t="s">
        <v>102</v>
      </c>
      <c r="U575" s="37" t="s">
        <v>49</v>
      </c>
      <c r="V575" s="37" t="s">
        <v>847</v>
      </c>
      <c r="W575" s="25" t="s">
        <v>848</v>
      </c>
      <c r="X575" s="37" t="s">
        <v>932</v>
      </c>
      <c r="Y575" s="37"/>
      <c r="Z575" s="37" t="s">
        <v>526</v>
      </c>
      <c r="AA575" s="37" t="s">
        <v>526</v>
      </c>
      <c r="AB575" s="37">
        <f>H575</f>
        <v>119</v>
      </c>
      <c r="AC575" s="37">
        <f t="shared" si="15"/>
        <v>0</v>
      </c>
      <c r="AD575" s="37">
        <v>1</v>
      </c>
    </row>
    <row r="576" ht="36" customHeight="1" spans="1:30">
      <c r="A576" s="38"/>
      <c r="B576" s="38">
        <f>COUNT($B$1:B575)+1</f>
        <v>568</v>
      </c>
      <c r="C576" s="38" t="s">
        <v>413</v>
      </c>
      <c r="D576" s="38" t="s">
        <v>448</v>
      </c>
      <c r="E576" s="38" t="s">
        <v>930</v>
      </c>
      <c r="F576" s="18" t="s">
        <v>931</v>
      </c>
      <c r="G576" s="38" t="s">
        <v>41</v>
      </c>
      <c r="H576" s="38">
        <v>220</v>
      </c>
      <c r="I576" s="37"/>
      <c r="J576" s="18" t="s">
        <v>43</v>
      </c>
      <c r="K576" s="37"/>
      <c r="L576" s="37"/>
      <c r="M576" s="37" t="s">
        <v>846</v>
      </c>
      <c r="N576" s="37"/>
      <c r="O576" s="37"/>
      <c r="P576" s="37"/>
      <c r="Q576" s="37" t="s">
        <v>846</v>
      </c>
      <c r="R576" s="37" t="s">
        <v>846</v>
      </c>
      <c r="S576" s="18"/>
      <c r="T576" s="28" t="s">
        <v>102</v>
      </c>
      <c r="U576" s="37" t="s">
        <v>49</v>
      </c>
      <c r="V576" s="37" t="s">
        <v>847</v>
      </c>
      <c r="W576" s="25" t="s">
        <v>848</v>
      </c>
      <c r="X576" s="37" t="s">
        <v>932</v>
      </c>
      <c r="Y576" s="37"/>
      <c r="Z576" s="37" t="s">
        <v>526</v>
      </c>
      <c r="AA576" s="37" t="s">
        <v>526</v>
      </c>
      <c r="AB576" s="37">
        <f>H576</f>
        <v>220</v>
      </c>
      <c r="AC576" s="37">
        <f t="shared" si="15"/>
        <v>0</v>
      </c>
      <c r="AD576" s="37">
        <v>1</v>
      </c>
    </row>
    <row r="577" ht="36" customHeight="1" spans="1:30">
      <c r="A577" s="38">
        <v>114</v>
      </c>
      <c r="B577" s="38">
        <f>COUNT($B$1:B576)+1</f>
        <v>569</v>
      </c>
      <c r="C577" s="38" t="s">
        <v>413</v>
      </c>
      <c r="D577" s="38" t="s">
        <v>469</v>
      </c>
      <c r="E577" s="38" t="s">
        <v>429</v>
      </c>
      <c r="F577" s="18" t="s">
        <v>933</v>
      </c>
      <c r="G577" s="38" t="s">
        <v>69</v>
      </c>
      <c r="H577" s="38">
        <v>119</v>
      </c>
      <c r="I577" s="37"/>
      <c r="J577" s="18" t="s">
        <v>43</v>
      </c>
      <c r="K577" s="37"/>
      <c r="L577" s="37"/>
      <c r="M577" s="37" t="s">
        <v>846</v>
      </c>
      <c r="N577" s="37"/>
      <c r="O577" s="37"/>
      <c r="P577" s="37"/>
      <c r="Q577" s="37" t="s">
        <v>846</v>
      </c>
      <c r="R577" s="37" t="s">
        <v>846</v>
      </c>
      <c r="S577" s="18"/>
      <c r="T577" s="28" t="s">
        <v>102</v>
      </c>
      <c r="U577" s="37" t="s">
        <v>49</v>
      </c>
      <c r="V577" s="37" t="s">
        <v>847</v>
      </c>
      <c r="W577" s="25" t="s">
        <v>848</v>
      </c>
      <c r="X577" s="37" t="s">
        <v>934</v>
      </c>
      <c r="Y577" s="37"/>
      <c r="Z577" s="37" t="s">
        <v>526</v>
      </c>
      <c r="AA577" s="37" t="s">
        <v>526</v>
      </c>
      <c r="AB577" s="37">
        <f>H577</f>
        <v>119</v>
      </c>
      <c r="AC577" s="37">
        <f t="shared" si="15"/>
        <v>0</v>
      </c>
      <c r="AD577" s="37">
        <v>1</v>
      </c>
    </row>
    <row r="578" ht="36" customHeight="1" spans="1:30">
      <c r="A578" s="38"/>
      <c r="B578" s="38">
        <f>COUNT($B$1:B577)+1</f>
        <v>570</v>
      </c>
      <c r="C578" s="38" t="s">
        <v>413</v>
      </c>
      <c r="D578" s="38" t="s">
        <v>469</v>
      </c>
      <c r="E578" s="38" t="s">
        <v>429</v>
      </c>
      <c r="F578" s="18" t="s">
        <v>933</v>
      </c>
      <c r="G578" s="38" t="s">
        <v>41</v>
      </c>
      <c r="H578" s="38">
        <v>220</v>
      </c>
      <c r="I578" s="37"/>
      <c r="J578" s="18" t="s">
        <v>43</v>
      </c>
      <c r="K578" s="37"/>
      <c r="L578" s="37"/>
      <c r="M578" s="37" t="s">
        <v>846</v>
      </c>
      <c r="N578" s="37"/>
      <c r="O578" s="37"/>
      <c r="P578" s="37"/>
      <c r="Q578" s="37" t="s">
        <v>846</v>
      </c>
      <c r="R578" s="37" t="s">
        <v>846</v>
      </c>
      <c r="S578" s="18"/>
      <c r="T578" s="28" t="s">
        <v>102</v>
      </c>
      <c r="U578" s="37" t="s">
        <v>49</v>
      </c>
      <c r="V578" s="37" t="s">
        <v>847</v>
      </c>
      <c r="W578" s="25" t="s">
        <v>848</v>
      </c>
      <c r="X578" s="37" t="s">
        <v>935</v>
      </c>
      <c r="Y578" s="37"/>
      <c r="Z578" s="37" t="s">
        <v>526</v>
      </c>
      <c r="AA578" s="37" t="s">
        <v>526</v>
      </c>
      <c r="AB578" s="37">
        <f>H578</f>
        <v>220</v>
      </c>
      <c r="AC578" s="37">
        <f t="shared" si="15"/>
        <v>0</v>
      </c>
      <c r="AD578" s="37">
        <v>1</v>
      </c>
    </row>
    <row r="579" ht="36" customHeight="1" spans="1:30">
      <c r="A579" s="38">
        <v>95</v>
      </c>
      <c r="B579" s="38">
        <f>COUNT($B$1:B578)+1</f>
        <v>571</v>
      </c>
      <c r="C579" s="37" t="s">
        <v>479</v>
      </c>
      <c r="D579" s="38" t="s">
        <v>480</v>
      </c>
      <c r="E579" s="18" t="s">
        <v>814</v>
      </c>
      <c r="F579" s="18" t="s">
        <v>936</v>
      </c>
      <c r="G579" s="38" t="s">
        <v>41</v>
      </c>
      <c r="H579" s="38">
        <v>240</v>
      </c>
      <c r="I579" s="37"/>
      <c r="J579" s="18" t="s">
        <v>263</v>
      </c>
      <c r="K579" s="37"/>
      <c r="L579" s="37"/>
      <c r="M579" s="37" t="s">
        <v>846</v>
      </c>
      <c r="N579" s="37"/>
      <c r="O579" s="37"/>
      <c r="P579" s="37"/>
      <c r="Q579" s="37" t="s">
        <v>846</v>
      </c>
      <c r="R579" s="37" t="s">
        <v>846</v>
      </c>
      <c r="S579" s="18"/>
      <c r="T579" s="28" t="s">
        <v>102</v>
      </c>
      <c r="U579" s="28" t="s">
        <v>77</v>
      </c>
      <c r="V579" s="37" t="s">
        <v>847</v>
      </c>
      <c r="W579" s="25" t="s">
        <v>848</v>
      </c>
      <c r="X579" s="28" t="s">
        <v>937</v>
      </c>
      <c r="Y579" s="37" t="s">
        <v>864</v>
      </c>
      <c r="Z579" s="37" t="s">
        <v>861</v>
      </c>
      <c r="AA579" s="37"/>
      <c r="AB579" s="37">
        <v>0</v>
      </c>
      <c r="AC579" s="37">
        <f t="shared" si="15"/>
        <v>-240</v>
      </c>
      <c r="AD579" s="37">
        <v>1</v>
      </c>
    </row>
    <row r="580" ht="36" customHeight="1" spans="1:30">
      <c r="A580" s="38">
        <v>97</v>
      </c>
      <c r="B580" s="38">
        <f>COUNT($B$1:B579)+1</f>
        <v>572</v>
      </c>
      <c r="C580" s="37" t="s">
        <v>479</v>
      </c>
      <c r="D580" s="18" t="s">
        <v>824</v>
      </c>
      <c r="E580" s="38" t="s">
        <v>814</v>
      </c>
      <c r="F580" s="18" t="s">
        <v>938</v>
      </c>
      <c r="G580" s="38" t="s">
        <v>69</v>
      </c>
      <c r="H580" s="38">
        <v>119</v>
      </c>
      <c r="I580" s="37"/>
      <c r="J580" s="18" t="s">
        <v>43</v>
      </c>
      <c r="K580" s="37"/>
      <c r="L580" s="37"/>
      <c r="M580" s="37" t="s">
        <v>846</v>
      </c>
      <c r="N580" s="37"/>
      <c r="O580" s="37"/>
      <c r="P580" s="37"/>
      <c r="Q580" s="37" t="s">
        <v>846</v>
      </c>
      <c r="R580" s="37" t="s">
        <v>846</v>
      </c>
      <c r="S580" s="18"/>
      <c r="T580" s="28" t="s">
        <v>102</v>
      </c>
      <c r="U580" s="37" t="s">
        <v>77</v>
      </c>
      <c r="V580" s="37" t="s">
        <v>847</v>
      </c>
      <c r="W580" s="25" t="s">
        <v>848</v>
      </c>
      <c r="X580" s="37"/>
      <c r="Y580" s="37" t="s">
        <v>849</v>
      </c>
      <c r="Z580" s="37" t="s">
        <v>850</v>
      </c>
      <c r="AA580" s="37" t="s">
        <v>851</v>
      </c>
      <c r="AB580" s="37"/>
      <c r="AC580" s="37"/>
      <c r="AD580" s="37"/>
    </row>
    <row r="581" ht="36" customHeight="1" spans="1:30">
      <c r="A581" s="38"/>
      <c r="B581" s="38">
        <f>COUNT($B$1:B580)+1</f>
        <v>573</v>
      </c>
      <c r="C581" s="37" t="s">
        <v>479</v>
      </c>
      <c r="D581" s="18" t="s">
        <v>824</v>
      </c>
      <c r="E581" s="38" t="s">
        <v>814</v>
      </c>
      <c r="F581" s="18" t="s">
        <v>938</v>
      </c>
      <c r="G581" s="38" t="s">
        <v>41</v>
      </c>
      <c r="H581" s="38">
        <v>240</v>
      </c>
      <c r="I581" s="37"/>
      <c r="J581" s="18" t="s">
        <v>43</v>
      </c>
      <c r="K581" s="37"/>
      <c r="L581" s="37"/>
      <c r="M581" s="37" t="s">
        <v>846</v>
      </c>
      <c r="N581" s="37"/>
      <c r="O581" s="37"/>
      <c r="P581" s="37"/>
      <c r="Q581" s="37" t="s">
        <v>846</v>
      </c>
      <c r="R581" s="37" t="s">
        <v>846</v>
      </c>
      <c r="S581" s="18"/>
      <c r="T581" s="28" t="s">
        <v>102</v>
      </c>
      <c r="U581" s="37" t="s">
        <v>77</v>
      </c>
      <c r="V581" s="37" t="s">
        <v>847</v>
      </c>
      <c r="W581" s="25" t="s">
        <v>848</v>
      </c>
      <c r="X581" s="37"/>
      <c r="Y581" s="37" t="s">
        <v>849</v>
      </c>
      <c r="Z581" s="37" t="s">
        <v>850</v>
      </c>
      <c r="AA581" s="37" t="s">
        <v>851</v>
      </c>
      <c r="AB581" s="37"/>
      <c r="AC581" s="37"/>
      <c r="AD581" s="37"/>
    </row>
    <row r="582" ht="36" customHeight="1" spans="1:30">
      <c r="A582" s="38">
        <v>98</v>
      </c>
      <c r="B582" s="38">
        <f>COUNT($B$1:B581)+1</f>
        <v>574</v>
      </c>
      <c r="C582" s="37" t="s">
        <v>479</v>
      </c>
      <c r="D582" s="18" t="s">
        <v>824</v>
      </c>
      <c r="E582" s="87" t="s">
        <v>814</v>
      </c>
      <c r="F582" s="87" t="s">
        <v>939</v>
      </c>
      <c r="G582" s="38" t="s">
        <v>41</v>
      </c>
      <c r="H582" s="38">
        <v>220</v>
      </c>
      <c r="I582" s="37"/>
      <c r="J582" s="87" t="s">
        <v>43</v>
      </c>
      <c r="K582" s="37"/>
      <c r="L582" s="37"/>
      <c r="M582" s="37" t="s">
        <v>846</v>
      </c>
      <c r="N582" s="37"/>
      <c r="O582" s="37"/>
      <c r="P582" s="37"/>
      <c r="Q582" s="37" t="s">
        <v>846</v>
      </c>
      <c r="R582" s="37" t="s">
        <v>846</v>
      </c>
      <c r="S582" s="87"/>
      <c r="T582" s="28" t="s">
        <v>102</v>
      </c>
      <c r="U582" s="37" t="s">
        <v>77</v>
      </c>
      <c r="V582" s="37" t="s">
        <v>847</v>
      </c>
      <c r="W582" s="25" t="s">
        <v>848</v>
      </c>
      <c r="X582" s="37"/>
      <c r="Y582" s="37" t="s">
        <v>849</v>
      </c>
      <c r="Z582" s="37" t="s">
        <v>850</v>
      </c>
      <c r="AA582" s="37" t="s">
        <v>851</v>
      </c>
      <c r="AB582" s="37"/>
      <c r="AC582" s="37"/>
      <c r="AD582" s="37"/>
    </row>
    <row r="583" ht="36" customHeight="1" spans="1:30">
      <c r="A583" s="38">
        <v>99</v>
      </c>
      <c r="B583" s="38">
        <f>COUNT($B$1:B582)+1</f>
        <v>575</v>
      </c>
      <c r="C583" s="37" t="s">
        <v>479</v>
      </c>
      <c r="D583" s="38" t="s">
        <v>830</v>
      </c>
      <c r="E583" s="38" t="s">
        <v>940</v>
      </c>
      <c r="F583" s="18" t="s">
        <v>941</v>
      </c>
      <c r="G583" s="38" t="s">
        <v>69</v>
      </c>
      <c r="H583" s="38">
        <v>109</v>
      </c>
      <c r="I583" s="37"/>
      <c r="J583" s="18" t="s">
        <v>43</v>
      </c>
      <c r="K583" s="37"/>
      <c r="L583" s="37"/>
      <c r="M583" s="37" t="s">
        <v>846</v>
      </c>
      <c r="N583" s="37"/>
      <c r="O583" s="37"/>
      <c r="P583" s="37"/>
      <c r="Q583" s="37" t="s">
        <v>846</v>
      </c>
      <c r="R583" s="37" t="s">
        <v>846</v>
      </c>
      <c r="S583" s="18"/>
      <c r="T583" s="28" t="s">
        <v>102</v>
      </c>
      <c r="U583" s="37" t="s">
        <v>49</v>
      </c>
      <c r="V583" s="37" t="s">
        <v>847</v>
      </c>
      <c r="W583" s="25" t="s">
        <v>848</v>
      </c>
      <c r="X583" s="37"/>
      <c r="Y583" s="37" t="s">
        <v>811</v>
      </c>
      <c r="Z583" s="37" t="s">
        <v>879</v>
      </c>
      <c r="AA583" s="37" t="s">
        <v>526</v>
      </c>
      <c r="AB583" s="37">
        <f>H583</f>
        <v>109</v>
      </c>
      <c r="AC583" s="37">
        <f>AB583-H583</f>
        <v>0</v>
      </c>
      <c r="AD583" s="37"/>
    </row>
    <row r="584" ht="36" customHeight="1" spans="1:30">
      <c r="A584" s="38"/>
      <c r="B584" s="38">
        <f>COUNT($B$1:B583)+1</f>
        <v>576</v>
      </c>
      <c r="C584" s="37" t="s">
        <v>479</v>
      </c>
      <c r="D584" s="38" t="s">
        <v>830</v>
      </c>
      <c r="E584" s="38" t="s">
        <v>940</v>
      </c>
      <c r="F584" s="18" t="s">
        <v>941</v>
      </c>
      <c r="G584" s="38" t="s">
        <v>41</v>
      </c>
      <c r="H584" s="38">
        <v>240</v>
      </c>
      <c r="I584" s="37"/>
      <c r="J584" s="18" t="s">
        <v>43</v>
      </c>
      <c r="K584" s="37"/>
      <c r="L584" s="37"/>
      <c r="M584" s="37" t="s">
        <v>846</v>
      </c>
      <c r="N584" s="37"/>
      <c r="O584" s="37"/>
      <c r="P584" s="37"/>
      <c r="Q584" s="37" t="s">
        <v>846</v>
      </c>
      <c r="R584" s="37" t="s">
        <v>846</v>
      </c>
      <c r="S584" s="18"/>
      <c r="T584" s="28" t="s">
        <v>102</v>
      </c>
      <c r="U584" s="37" t="s">
        <v>49</v>
      </c>
      <c r="V584" s="37" t="s">
        <v>847</v>
      </c>
      <c r="W584" s="25" t="s">
        <v>848</v>
      </c>
      <c r="X584" s="37"/>
      <c r="Y584" s="37" t="s">
        <v>811</v>
      </c>
      <c r="Z584" s="37" t="s">
        <v>879</v>
      </c>
      <c r="AA584" s="37" t="s">
        <v>526</v>
      </c>
      <c r="AB584" s="37">
        <f>H584</f>
        <v>240</v>
      </c>
      <c r="AC584" s="37">
        <f>AB584-H584</f>
        <v>0</v>
      </c>
      <c r="AD584" s="37"/>
    </row>
    <row r="585" ht="36" customHeight="1" spans="1:30">
      <c r="A585" s="12">
        <v>114</v>
      </c>
      <c r="B585" s="12">
        <f>COUNT($B$1:B584)+1</f>
        <v>577</v>
      </c>
      <c r="C585" s="12" t="s">
        <v>479</v>
      </c>
      <c r="D585" s="12" t="s">
        <v>486</v>
      </c>
      <c r="E585" s="12" t="s">
        <v>489</v>
      </c>
      <c r="F585" s="24" t="s">
        <v>942</v>
      </c>
      <c r="G585" s="25" t="s">
        <v>41</v>
      </c>
      <c r="H585" s="26">
        <v>294</v>
      </c>
      <c r="I585" s="25"/>
      <c r="J585" s="24" t="s">
        <v>43</v>
      </c>
      <c r="K585" s="25"/>
      <c r="L585" s="25"/>
      <c r="M585" s="37" t="s">
        <v>846</v>
      </c>
      <c r="N585" s="37"/>
      <c r="O585" s="37"/>
      <c r="P585" s="37"/>
      <c r="Q585" s="37" t="s">
        <v>846</v>
      </c>
      <c r="R585" s="37" t="s">
        <v>846</v>
      </c>
      <c r="S585" s="24"/>
      <c r="T585" s="26">
        <v>2017</v>
      </c>
      <c r="U585" s="25" t="s">
        <v>49</v>
      </c>
      <c r="V585" s="25" t="s">
        <v>847</v>
      </c>
      <c r="W585" s="25" t="s">
        <v>848</v>
      </c>
      <c r="X585" s="25"/>
      <c r="Y585" s="37" t="s">
        <v>811</v>
      </c>
      <c r="Z585" s="37" t="s">
        <v>879</v>
      </c>
      <c r="AA585" s="37" t="s">
        <v>526</v>
      </c>
      <c r="AB585" s="37">
        <f>H585</f>
        <v>294</v>
      </c>
      <c r="AC585" s="37">
        <f>AB585-H585</f>
        <v>0</v>
      </c>
      <c r="AD585" s="25"/>
    </row>
    <row r="586" ht="36" customHeight="1" spans="1:30">
      <c r="A586" s="38">
        <v>102</v>
      </c>
      <c r="B586" s="38">
        <f>COUNT($B$1:B585)+1</f>
        <v>578</v>
      </c>
      <c r="C586" s="37" t="s">
        <v>479</v>
      </c>
      <c r="D586" s="38" t="s">
        <v>486</v>
      </c>
      <c r="E586" s="38" t="s">
        <v>487</v>
      </c>
      <c r="F586" s="18" t="s">
        <v>837</v>
      </c>
      <c r="G586" s="38" t="s">
        <v>69</v>
      </c>
      <c r="H586" s="38">
        <v>119</v>
      </c>
      <c r="I586" s="37"/>
      <c r="J586" s="18" t="s">
        <v>43</v>
      </c>
      <c r="K586" s="37"/>
      <c r="L586" s="37"/>
      <c r="M586" s="37" t="s">
        <v>846</v>
      </c>
      <c r="N586" s="37"/>
      <c r="O586" s="37"/>
      <c r="P586" s="37"/>
      <c r="Q586" s="37" t="s">
        <v>846</v>
      </c>
      <c r="R586" s="37" t="s">
        <v>846</v>
      </c>
      <c r="S586" s="18"/>
      <c r="T586" s="28" t="s">
        <v>102</v>
      </c>
      <c r="U586" s="37" t="s">
        <v>49</v>
      </c>
      <c r="V586" s="37" t="s">
        <v>847</v>
      </c>
      <c r="W586" s="25" t="s">
        <v>848</v>
      </c>
      <c r="X586" s="37"/>
      <c r="Y586" s="37" t="s">
        <v>811</v>
      </c>
      <c r="Z586" s="37" t="s">
        <v>879</v>
      </c>
      <c r="AA586" s="37" t="s">
        <v>526</v>
      </c>
      <c r="AB586" s="37">
        <f>H586</f>
        <v>119</v>
      </c>
      <c r="AC586" s="37">
        <f>AB586-H586</f>
        <v>0</v>
      </c>
      <c r="AD586" s="37"/>
    </row>
    <row r="587" ht="36" customHeight="1" spans="1:30">
      <c r="A587" s="38">
        <v>103</v>
      </c>
      <c r="B587" s="38">
        <f>COUNT($B$1:B586)+1</f>
        <v>579</v>
      </c>
      <c r="C587" s="37" t="s">
        <v>479</v>
      </c>
      <c r="D587" s="38" t="s">
        <v>486</v>
      </c>
      <c r="E587" s="18" t="s">
        <v>487</v>
      </c>
      <c r="F587" s="18" t="s">
        <v>488</v>
      </c>
      <c r="G587" s="37" t="s">
        <v>69</v>
      </c>
      <c r="H587" s="37">
        <v>109</v>
      </c>
      <c r="I587" s="37"/>
      <c r="J587" s="18" t="s">
        <v>43</v>
      </c>
      <c r="K587" s="37"/>
      <c r="L587" s="37"/>
      <c r="M587" s="37" t="s">
        <v>846</v>
      </c>
      <c r="N587" s="37"/>
      <c r="O587" s="37"/>
      <c r="P587" s="37"/>
      <c r="Q587" s="37" t="s">
        <v>846</v>
      </c>
      <c r="R587" s="37" t="s">
        <v>846</v>
      </c>
      <c r="S587" s="18"/>
      <c r="T587" s="28" t="s">
        <v>102</v>
      </c>
      <c r="U587" s="37" t="s">
        <v>49</v>
      </c>
      <c r="V587" s="37" t="s">
        <v>847</v>
      </c>
      <c r="W587" s="25" t="s">
        <v>848</v>
      </c>
      <c r="X587" s="37"/>
      <c r="Y587" s="37" t="s">
        <v>811</v>
      </c>
      <c r="Z587" s="37" t="s">
        <v>879</v>
      </c>
      <c r="AA587" s="37" t="s">
        <v>526</v>
      </c>
      <c r="AB587" s="37">
        <f>H587</f>
        <v>109</v>
      </c>
      <c r="AC587" s="37">
        <f>AB587-H587</f>
        <v>0</v>
      </c>
      <c r="AD587" s="37"/>
    </row>
    <row r="588" ht="36" customHeight="1" spans="1:30">
      <c r="A588" s="38">
        <v>104</v>
      </c>
      <c r="B588" s="38">
        <f>COUNT($B$1:B587)+1</f>
        <v>580</v>
      </c>
      <c r="C588" s="37" t="s">
        <v>479</v>
      </c>
      <c r="D588" s="38" t="s">
        <v>486</v>
      </c>
      <c r="E588" s="18" t="s">
        <v>822</v>
      </c>
      <c r="F588" s="18" t="s">
        <v>943</v>
      </c>
      <c r="G588" s="38" t="s">
        <v>41</v>
      </c>
      <c r="H588" s="38">
        <v>215</v>
      </c>
      <c r="I588" s="37"/>
      <c r="J588" s="18" t="s">
        <v>43</v>
      </c>
      <c r="K588" s="37"/>
      <c r="L588" s="37"/>
      <c r="M588" s="37" t="s">
        <v>846</v>
      </c>
      <c r="N588" s="37"/>
      <c r="O588" s="37"/>
      <c r="P588" s="37"/>
      <c r="Q588" s="37" t="s">
        <v>846</v>
      </c>
      <c r="R588" s="37" t="s">
        <v>846</v>
      </c>
      <c r="S588" s="18"/>
      <c r="T588" s="28" t="s">
        <v>102</v>
      </c>
      <c r="U588" s="37" t="s">
        <v>77</v>
      </c>
      <c r="V588" s="37" t="s">
        <v>847</v>
      </c>
      <c r="W588" s="25" t="s">
        <v>848</v>
      </c>
      <c r="X588" s="37"/>
      <c r="Y588" s="37" t="s">
        <v>849</v>
      </c>
      <c r="Z588" s="37" t="s">
        <v>850</v>
      </c>
      <c r="AA588" s="37" t="s">
        <v>851</v>
      </c>
      <c r="AB588" s="37"/>
      <c r="AC588" s="37"/>
      <c r="AD588" s="37"/>
    </row>
    <row r="589" ht="36" customHeight="1" spans="1:30">
      <c r="A589" s="38">
        <v>105</v>
      </c>
      <c r="B589" s="38">
        <f>COUNT($B$1:B588)+1</f>
        <v>581</v>
      </c>
      <c r="C589" s="37" t="s">
        <v>479</v>
      </c>
      <c r="D589" s="38" t="s">
        <v>486</v>
      </c>
      <c r="E589" s="18" t="s">
        <v>940</v>
      </c>
      <c r="F589" s="18" t="s">
        <v>944</v>
      </c>
      <c r="G589" s="38" t="s">
        <v>41</v>
      </c>
      <c r="H589" s="38">
        <v>215</v>
      </c>
      <c r="I589" s="37"/>
      <c r="J589" s="18" t="s">
        <v>43</v>
      </c>
      <c r="K589" s="37"/>
      <c r="L589" s="37"/>
      <c r="M589" s="37" t="s">
        <v>846</v>
      </c>
      <c r="N589" s="37"/>
      <c r="O589" s="37"/>
      <c r="P589" s="37"/>
      <c r="Q589" s="37" t="s">
        <v>846</v>
      </c>
      <c r="R589" s="37" t="s">
        <v>846</v>
      </c>
      <c r="S589" s="18"/>
      <c r="T589" s="28" t="s">
        <v>102</v>
      </c>
      <c r="U589" s="37" t="s">
        <v>77</v>
      </c>
      <c r="V589" s="37" t="s">
        <v>847</v>
      </c>
      <c r="W589" s="25" t="s">
        <v>848</v>
      </c>
      <c r="X589" s="37"/>
      <c r="Y589" s="37" t="s">
        <v>849</v>
      </c>
      <c r="Z589" s="37" t="s">
        <v>850</v>
      </c>
      <c r="AA589" s="37" t="s">
        <v>851</v>
      </c>
      <c r="AB589" s="37"/>
      <c r="AC589" s="37"/>
      <c r="AD589" s="37"/>
    </row>
    <row r="590" ht="36" customHeight="1" spans="1:30">
      <c r="A590" s="38">
        <v>106</v>
      </c>
      <c r="B590" s="38">
        <f>COUNT($B$1:B589)+1</f>
        <v>582</v>
      </c>
      <c r="C590" s="37" t="s">
        <v>479</v>
      </c>
      <c r="D590" s="38" t="s">
        <v>486</v>
      </c>
      <c r="E590" s="70" t="s">
        <v>822</v>
      </c>
      <c r="F590" s="70" t="s">
        <v>945</v>
      </c>
      <c r="G590" s="38" t="s">
        <v>41</v>
      </c>
      <c r="H590" s="38">
        <v>215</v>
      </c>
      <c r="I590" s="37"/>
      <c r="J590" s="70" t="s">
        <v>43</v>
      </c>
      <c r="K590" s="37"/>
      <c r="L590" s="37"/>
      <c r="M590" s="37" t="s">
        <v>846</v>
      </c>
      <c r="N590" s="37"/>
      <c r="O590" s="37"/>
      <c r="P590" s="37"/>
      <c r="Q590" s="37" t="s">
        <v>846</v>
      </c>
      <c r="R590" s="37" t="s">
        <v>846</v>
      </c>
      <c r="S590" s="70"/>
      <c r="T590" s="28" t="s">
        <v>102</v>
      </c>
      <c r="U590" s="37" t="s">
        <v>77</v>
      </c>
      <c r="V590" s="37" t="s">
        <v>847</v>
      </c>
      <c r="W590" s="25" t="s">
        <v>848</v>
      </c>
      <c r="X590" s="37"/>
      <c r="Y590" s="37" t="s">
        <v>849</v>
      </c>
      <c r="Z590" s="37" t="s">
        <v>850</v>
      </c>
      <c r="AA590" s="37" t="s">
        <v>851</v>
      </c>
      <c r="AB590" s="37"/>
      <c r="AC590" s="37"/>
      <c r="AD590" s="37"/>
    </row>
    <row r="591" ht="36" customHeight="1" spans="1:30">
      <c r="A591" s="12">
        <v>117</v>
      </c>
      <c r="B591" s="12">
        <f>COUNT($B$1:B590)+1</f>
        <v>583</v>
      </c>
      <c r="C591" s="12" t="s">
        <v>479</v>
      </c>
      <c r="D591" s="12" t="s">
        <v>498</v>
      </c>
      <c r="E591" s="12" t="s">
        <v>502</v>
      </c>
      <c r="F591" s="72" t="s">
        <v>946</v>
      </c>
      <c r="G591" s="25" t="s">
        <v>41</v>
      </c>
      <c r="H591" s="26">
        <v>189</v>
      </c>
      <c r="I591" s="25"/>
      <c r="J591" s="72" t="s">
        <v>43</v>
      </c>
      <c r="K591" s="25"/>
      <c r="L591" s="25"/>
      <c r="M591" s="37" t="s">
        <v>846</v>
      </c>
      <c r="N591" s="37"/>
      <c r="O591" s="37"/>
      <c r="P591" s="37"/>
      <c r="Q591" s="37" t="s">
        <v>846</v>
      </c>
      <c r="R591" s="37" t="s">
        <v>846</v>
      </c>
      <c r="S591" s="72"/>
      <c r="T591" s="26">
        <v>2017</v>
      </c>
      <c r="U591" s="25" t="s">
        <v>77</v>
      </c>
      <c r="V591" s="25" t="s">
        <v>847</v>
      </c>
      <c r="W591" s="25" t="s">
        <v>848</v>
      </c>
      <c r="X591" s="25"/>
      <c r="Y591" s="37" t="s">
        <v>849</v>
      </c>
      <c r="Z591" s="37" t="s">
        <v>850</v>
      </c>
      <c r="AA591" s="37" t="s">
        <v>851</v>
      </c>
      <c r="AB591" s="37"/>
      <c r="AC591" s="37"/>
      <c r="AD591" s="25"/>
    </row>
    <row r="592" ht="36" customHeight="1" spans="1:30">
      <c r="A592" s="12"/>
      <c r="B592" s="12">
        <f>COUNT($B$1:B591)+1</f>
        <v>584</v>
      </c>
      <c r="C592" s="12" t="s">
        <v>479</v>
      </c>
      <c r="D592" s="12" t="s">
        <v>498</v>
      </c>
      <c r="E592" s="12" t="s">
        <v>502</v>
      </c>
      <c r="F592" s="72" t="s">
        <v>504</v>
      </c>
      <c r="G592" s="25" t="s">
        <v>144</v>
      </c>
      <c r="H592" s="26">
        <v>119</v>
      </c>
      <c r="I592" s="25"/>
      <c r="J592" s="72" t="s">
        <v>43</v>
      </c>
      <c r="K592" s="25"/>
      <c r="L592" s="25"/>
      <c r="M592" s="37" t="s">
        <v>846</v>
      </c>
      <c r="N592" s="37"/>
      <c r="O592" s="37"/>
      <c r="P592" s="37"/>
      <c r="Q592" s="37" t="s">
        <v>846</v>
      </c>
      <c r="R592" s="37" t="s">
        <v>846</v>
      </c>
      <c r="S592" s="72"/>
      <c r="T592" s="26">
        <v>2017</v>
      </c>
      <c r="U592" s="25" t="s">
        <v>49</v>
      </c>
      <c r="V592" s="25" t="s">
        <v>847</v>
      </c>
      <c r="W592" s="25" t="s">
        <v>848</v>
      </c>
      <c r="X592" s="37" t="s">
        <v>865</v>
      </c>
      <c r="Y592" s="37" t="s">
        <v>538</v>
      </c>
      <c r="Z592" s="25" t="s">
        <v>861</v>
      </c>
      <c r="AA592" s="25"/>
      <c r="AB592" s="25" t="s">
        <v>866</v>
      </c>
      <c r="AC592" s="37">
        <f>AB592-H592</f>
        <v>-119</v>
      </c>
      <c r="AD592" s="25">
        <v>1</v>
      </c>
    </row>
    <row r="593" ht="36" customHeight="1" spans="1:30">
      <c r="A593" s="12"/>
      <c r="B593" s="12">
        <f>COUNT($B$1:B592)+1</f>
        <v>585</v>
      </c>
      <c r="C593" s="12" t="s">
        <v>479</v>
      </c>
      <c r="D593" s="12" t="s">
        <v>498</v>
      </c>
      <c r="E593" s="12" t="s">
        <v>502</v>
      </c>
      <c r="F593" s="72" t="s">
        <v>504</v>
      </c>
      <c r="G593" s="25" t="s">
        <v>899</v>
      </c>
      <c r="H593" s="26">
        <v>51</v>
      </c>
      <c r="I593" s="25"/>
      <c r="J593" s="72" t="s">
        <v>43</v>
      </c>
      <c r="K593" s="25"/>
      <c r="L593" s="25"/>
      <c r="M593" s="37" t="s">
        <v>846</v>
      </c>
      <c r="N593" s="37"/>
      <c r="O593" s="37"/>
      <c r="P593" s="37"/>
      <c r="Q593" s="37" t="s">
        <v>846</v>
      </c>
      <c r="R593" s="37" t="s">
        <v>846</v>
      </c>
      <c r="S593" s="72"/>
      <c r="T593" s="26">
        <v>2017</v>
      </c>
      <c r="U593" s="25" t="s">
        <v>49</v>
      </c>
      <c r="V593" s="25" t="s">
        <v>847</v>
      </c>
      <c r="W593" s="25" t="s">
        <v>848</v>
      </c>
      <c r="X593" s="37" t="s">
        <v>865</v>
      </c>
      <c r="Y593" s="37" t="s">
        <v>538</v>
      </c>
      <c r="Z593" s="25" t="s">
        <v>861</v>
      </c>
      <c r="AA593" s="25"/>
      <c r="AB593" s="25" t="s">
        <v>866</v>
      </c>
      <c r="AC593" s="37">
        <f>AB593-H593</f>
        <v>-51</v>
      </c>
      <c r="AD593" s="25">
        <v>1</v>
      </c>
    </row>
    <row r="594" ht="36" customHeight="1" spans="1:30">
      <c r="A594" s="38">
        <v>107</v>
      </c>
      <c r="B594" s="38">
        <f>COUNT($B$1:B593)+1</f>
        <v>586</v>
      </c>
      <c r="C594" s="37" t="s">
        <v>479</v>
      </c>
      <c r="D594" s="38" t="s">
        <v>498</v>
      </c>
      <c r="E594" s="70" t="s">
        <v>499</v>
      </c>
      <c r="F594" s="70" t="s">
        <v>947</v>
      </c>
      <c r="G594" s="38" t="s">
        <v>41</v>
      </c>
      <c r="H594" s="38">
        <v>240</v>
      </c>
      <c r="I594" s="37"/>
      <c r="J594" s="70" t="s">
        <v>43</v>
      </c>
      <c r="K594" s="37"/>
      <c r="L594" s="37"/>
      <c r="M594" s="37" t="s">
        <v>846</v>
      </c>
      <c r="N594" s="37"/>
      <c r="O594" s="37"/>
      <c r="P594" s="37"/>
      <c r="Q594" s="37" t="s">
        <v>846</v>
      </c>
      <c r="R594" s="37" t="s">
        <v>846</v>
      </c>
      <c r="S594" s="70"/>
      <c r="T594" s="28" t="s">
        <v>102</v>
      </c>
      <c r="U594" s="37" t="s">
        <v>77</v>
      </c>
      <c r="V594" s="37" t="s">
        <v>847</v>
      </c>
      <c r="W594" s="25" t="s">
        <v>848</v>
      </c>
      <c r="X594" s="37"/>
      <c r="Y594" s="37" t="s">
        <v>849</v>
      </c>
      <c r="Z594" s="37" t="s">
        <v>850</v>
      </c>
      <c r="AA594" s="37" t="s">
        <v>851</v>
      </c>
      <c r="AB594" s="37"/>
      <c r="AC594" s="37"/>
      <c r="AD594" s="37"/>
    </row>
  </sheetData>
  <autoFilter ref="A4:AD594">
    <extLst/>
  </autoFilter>
  <mergeCells count="2">
    <mergeCell ref="A2:AC2"/>
    <mergeCell ref="U3:W3"/>
  </mergeCells>
  <conditionalFormatting sqref="S6">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1"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2" priority="341"/>
    <cfRule type="duplicateValues" dxfId="0" priority="342"/>
    <cfRule type="duplicateValues" dxfId="0" priority="343"/>
  </conditionalFormatting>
  <conditionalFormatting sqref="S281">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1"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2" priority="537"/>
    <cfRule type="duplicateValues" dxfId="0" priority="538"/>
    <cfRule type="duplicateValues" dxfId="0" priority="539"/>
  </conditionalFormatting>
  <conditionalFormatting sqref="S431">
    <cfRule type="duplicateValues" dxfId="0" priority="7106"/>
    <cfRule type="duplicateValues" dxfId="0" priority="7107"/>
    <cfRule type="duplicateValues" dxfId="0" priority="7108"/>
    <cfRule type="duplicateValues" dxfId="0" priority="7109"/>
    <cfRule type="duplicateValues" dxfId="0" priority="7110"/>
    <cfRule type="duplicateValues" dxfId="0" priority="7111"/>
    <cfRule type="duplicateValues" dxfId="0" priority="7112"/>
    <cfRule type="duplicateValues" dxfId="0" priority="7113"/>
    <cfRule type="duplicateValues" dxfId="0" priority="7114"/>
    <cfRule type="duplicateValues" dxfId="0" priority="7115"/>
    <cfRule type="duplicateValues" dxfId="0" priority="7116"/>
    <cfRule type="duplicateValues" dxfId="0" priority="7117"/>
    <cfRule type="duplicateValues" dxfId="0" priority="7118"/>
    <cfRule type="duplicateValues" dxfId="0" priority="7119"/>
    <cfRule type="duplicateValues" dxfId="0" priority="7120"/>
    <cfRule type="duplicateValues" dxfId="0" priority="7121"/>
    <cfRule type="duplicateValues" dxfId="0" priority="7122"/>
    <cfRule type="duplicateValues" dxfId="0" priority="7123"/>
    <cfRule type="duplicateValues" dxfId="0" priority="7124"/>
    <cfRule type="duplicateValues" dxfId="0" priority="7125"/>
    <cfRule type="duplicateValues" dxfId="0" priority="7126"/>
    <cfRule type="duplicateValues" dxfId="0" priority="7127"/>
    <cfRule type="duplicateValues" dxfId="0" priority="7128"/>
    <cfRule type="duplicateValues" dxfId="0" priority="7129"/>
    <cfRule type="duplicateValues" dxfId="0" priority="7130"/>
    <cfRule type="duplicateValues" dxfId="0" priority="7131"/>
    <cfRule type="duplicateValues" dxfId="0" priority="7132"/>
    <cfRule type="duplicateValues" dxfId="0" priority="7133"/>
    <cfRule type="duplicateValues" dxfId="0" priority="7134"/>
    <cfRule type="duplicateValues" dxfId="1" priority="7135"/>
    <cfRule type="duplicateValues" dxfId="0" priority="7136"/>
    <cfRule type="duplicateValues" dxfId="0" priority="7137"/>
    <cfRule type="duplicateValues" dxfId="0" priority="7138"/>
    <cfRule type="duplicateValues" dxfId="0" priority="7139"/>
    <cfRule type="duplicateValues" dxfId="0" priority="7140"/>
    <cfRule type="duplicateValues" dxfId="0" priority="7141"/>
    <cfRule type="duplicateValues" dxfId="0" priority="7142"/>
    <cfRule type="duplicateValues" dxfId="0" priority="7143"/>
    <cfRule type="duplicateValues" dxfId="0" priority="7144"/>
    <cfRule type="duplicateValues" dxfId="0" priority="7145"/>
    <cfRule type="duplicateValues" dxfId="0" priority="7146"/>
    <cfRule type="duplicateValues" dxfId="0" priority="7147"/>
    <cfRule type="duplicateValues" dxfId="0" priority="7148"/>
    <cfRule type="duplicateValues" dxfId="0" priority="7149"/>
    <cfRule type="duplicateValues" dxfId="0" priority="7150"/>
    <cfRule type="duplicateValues" dxfId="0" priority="7151"/>
    <cfRule type="duplicateValues" dxfId="2" priority="7152"/>
    <cfRule type="duplicateValues" dxfId="0" priority="7153"/>
    <cfRule type="duplicateValues" dxfId="0" priority="7154"/>
  </conditionalFormatting>
  <conditionalFormatting sqref="S438">
    <cfRule type="duplicateValues" dxfId="0" priority="6812"/>
    <cfRule type="duplicateValues" dxfId="0" priority="6813"/>
    <cfRule type="duplicateValues" dxfId="0" priority="6814"/>
    <cfRule type="duplicateValues" dxfId="0" priority="6815"/>
    <cfRule type="duplicateValues" dxfId="0" priority="6816"/>
    <cfRule type="duplicateValues" dxfId="0" priority="6817"/>
    <cfRule type="duplicateValues" dxfId="0" priority="6818"/>
    <cfRule type="duplicateValues" dxfId="0" priority="6819"/>
    <cfRule type="duplicateValues" dxfId="0" priority="6820"/>
    <cfRule type="duplicateValues" dxfId="0" priority="6821"/>
    <cfRule type="duplicateValues" dxfId="0" priority="6822"/>
    <cfRule type="duplicateValues" dxfId="0" priority="6823"/>
    <cfRule type="duplicateValues" dxfId="0" priority="6824"/>
    <cfRule type="duplicateValues" dxfId="0" priority="6825"/>
    <cfRule type="duplicateValues" dxfId="0" priority="6826"/>
    <cfRule type="duplicateValues" dxfId="0" priority="6827"/>
    <cfRule type="duplicateValues" dxfId="0" priority="6828"/>
    <cfRule type="duplicateValues" dxfId="0" priority="6829"/>
    <cfRule type="duplicateValues" dxfId="0" priority="6830"/>
    <cfRule type="duplicateValues" dxfId="0" priority="6831"/>
    <cfRule type="duplicateValues" dxfId="0" priority="6832"/>
    <cfRule type="duplicateValues" dxfId="0" priority="6833"/>
    <cfRule type="duplicateValues" dxfId="0" priority="6834"/>
    <cfRule type="duplicateValues" dxfId="0" priority="6835"/>
    <cfRule type="duplicateValues" dxfId="0" priority="6836"/>
    <cfRule type="duplicateValues" dxfId="0" priority="6837"/>
    <cfRule type="duplicateValues" dxfId="0" priority="6838"/>
    <cfRule type="duplicateValues" dxfId="0" priority="6839"/>
    <cfRule type="duplicateValues" dxfId="0" priority="6840"/>
    <cfRule type="duplicateValues" dxfId="1" priority="6841"/>
    <cfRule type="duplicateValues" dxfId="0" priority="6842"/>
    <cfRule type="duplicateValues" dxfId="0" priority="6843"/>
    <cfRule type="duplicateValues" dxfId="0" priority="6844"/>
    <cfRule type="duplicateValues" dxfId="0" priority="6845"/>
    <cfRule type="duplicateValues" dxfId="0" priority="6846"/>
    <cfRule type="duplicateValues" dxfId="0" priority="6847"/>
    <cfRule type="duplicateValues" dxfId="0" priority="6848"/>
    <cfRule type="duplicateValues" dxfId="0" priority="6849"/>
    <cfRule type="duplicateValues" dxfId="0" priority="6850"/>
    <cfRule type="duplicateValues" dxfId="0" priority="6851"/>
    <cfRule type="duplicateValues" dxfId="0" priority="6852"/>
    <cfRule type="duplicateValues" dxfId="0" priority="6853"/>
    <cfRule type="duplicateValues" dxfId="0" priority="6854"/>
    <cfRule type="duplicateValues" dxfId="0" priority="6855"/>
    <cfRule type="duplicateValues" dxfId="0" priority="6856"/>
    <cfRule type="duplicateValues" dxfId="0" priority="6857"/>
    <cfRule type="duplicateValues" dxfId="2" priority="6858"/>
    <cfRule type="duplicateValues" dxfId="0" priority="6859"/>
    <cfRule type="duplicateValues" dxfId="0" priority="6860"/>
  </conditionalFormatting>
  <conditionalFormatting sqref="S444">
    <cfRule type="duplicateValues" dxfId="0" priority="6763"/>
    <cfRule type="duplicateValues" dxfId="0" priority="6764"/>
    <cfRule type="duplicateValues" dxfId="0" priority="6765"/>
    <cfRule type="duplicateValues" dxfId="0" priority="6766"/>
    <cfRule type="duplicateValues" dxfId="0" priority="6767"/>
    <cfRule type="duplicateValues" dxfId="0" priority="6768"/>
    <cfRule type="duplicateValues" dxfId="0" priority="6769"/>
    <cfRule type="duplicateValues" dxfId="0" priority="6770"/>
    <cfRule type="duplicateValues" dxfId="0" priority="6771"/>
    <cfRule type="duplicateValues" dxfId="0" priority="6772"/>
    <cfRule type="duplicateValues" dxfId="0" priority="6773"/>
    <cfRule type="duplicateValues" dxfId="0" priority="6774"/>
    <cfRule type="duplicateValues" dxfId="0" priority="6775"/>
    <cfRule type="duplicateValues" dxfId="0" priority="6776"/>
    <cfRule type="duplicateValues" dxfId="0" priority="6777"/>
    <cfRule type="duplicateValues" dxfId="0" priority="6778"/>
    <cfRule type="duplicateValues" dxfId="0" priority="6779"/>
    <cfRule type="duplicateValues" dxfId="0" priority="6780"/>
    <cfRule type="duplicateValues" dxfId="0" priority="6781"/>
    <cfRule type="duplicateValues" dxfId="0" priority="6782"/>
    <cfRule type="duplicateValues" dxfId="0" priority="6783"/>
    <cfRule type="duplicateValues" dxfId="0" priority="6784"/>
    <cfRule type="duplicateValues" dxfId="0" priority="6785"/>
    <cfRule type="duplicateValues" dxfId="0" priority="6786"/>
    <cfRule type="duplicateValues" dxfId="0" priority="6787"/>
    <cfRule type="duplicateValues" dxfId="0" priority="6788"/>
    <cfRule type="duplicateValues" dxfId="0" priority="6789"/>
    <cfRule type="duplicateValues" dxfId="0" priority="6790"/>
    <cfRule type="duplicateValues" dxfId="0" priority="6791"/>
    <cfRule type="duplicateValues" dxfId="1" priority="6792"/>
    <cfRule type="duplicateValues" dxfId="0" priority="6793"/>
    <cfRule type="duplicateValues" dxfId="0" priority="6794"/>
    <cfRule type="duplicateValues" dxfId="0" priority="6795"/>
    <cfRule type="duplicateValues" dxfId="0" priority="6796"/>
    <cfRule type="duplicateValues" dxfId="0" priority="6797"/>
    <cfRule type="duplicateValues" dxfId="0" priority="6798"/>
    <cfRule type="duplicateValues" dxfId="0" priority="6799"/>
    <cfRule type="duplicateValues" dxfId="0" priority="6800"/>
    <cfRule type="duplicateValues" dxfId="0" priority="6801"/>
    <cfRule type="duplicateValues" dxfId="0" priority="6802"/>
    <cfRule type="duplicateValues" dxfId="0" priority="6803"/>
    <cfRule type="duplicateValues" dxfId="0" priority="6804"/>
    <cfRule type="duplicateValues" dxfId="0" priority="6805"/>
    <cfRule type="duplicateValues" dxfId="0" priority="6806"/>
    <cfRule type="duplicateValues" dxfId="0" priority="6807"/>
    <cfRule type="duplicateValues" dxfId="0" priority="6808"/>
    <cfRule type="duplicateValues" dxfId="2" priority="6809"/>
    <cfRule type="duplicateValues" dxfId="0" priority="6810"/>
    <cfRule type="duplicateValues" dxfId="0" priority="6811"/>
  </conditionalFormatting>
  <conditionalFormatting sqref="S445">
    <cfRule type="duplicateValues" dxfId="0" priority="6714"/>
    <cfRule type="duplicateValues" dxfId="0" priority="6715"/>
    <cfRule type="duplicateValues" dxfId="0" priority="6716"/>
    <cfRule type="duplicateValues" dxfId="0" priority="6717"/>
    <cfRule type="duplicateValues" dxfId="0" priority="6718"/>
    <cfRule type="duplicateValues" dxfId="0" priority="6719"/>
    <cfRule type="duplicateValues" dxfId="0" priority="6720"/>
    <cfRule type="duplicateValues" dxfId="0" priority="6721"/>
    <cfRule type="duplicateValues" dxfId="0" priority="6722"/>
    <cfRule type="duplicateValues" dxfId="0" priority="6723"/>
    <cfRule type="duplicateValues" dxfId="0" priority="6724"/>
    <cfRule type="duplicateValues" dxfId="0" priority="6725"/>
    <cfRule type="duplicateValues" dxfId="0" priority="6726"/>
    <cfRule type="duplicateValues" dxfId="0" priority="6727"/>
    <cfRule type="duplicateValues" dxfId="0" priority="6728"/>
    <cfRule type="duplicateValues" dxfId="0" priority="6729"/>
    <cfRule type="duplicateValues" dxfId="0" priority="6730"/>
    <cfRule type="duplicateValues" dxfId="0" priority="6731"/>
    <cfRule type="duplicateValues" dxfId="0" priority="6732"/>
    <cfRule type="duplicateValues" dxfId="0" priority="6733"/>
    <cfRule type="duplicateValues" dxfId="0" priority="6734"/>
    <cfRule type="duplicateValues" dxfId="0" priority="6735"/>
    <cfRule type="duplicateValues" dxfId="0" priority="6736"/>
    <cfRule type="duplicateValues" dxfId="0" priority="6737"/>
    <cfRule type="duplicateValues" dxfId="0" priority="6738"/>
    <cfRule type="duplicateValues" dxfId="0" priority="6739"/>
    <cfRule type="duplicateValues" dxfId="0" priority="6740"/>
    <cfRule type="duplicateValues" dxfId="0" priority="6741"/>
    <cfRule type="duplicateValues" dxfId="0" priority="6742"/>
    <cfRule type="duplicateValues" dxfId="1" priority="6743"/>
    <cfRule type="duplicateValues" dxfId="0" priority="6744"/>
    <cfRule type="duplicateValues" dxfId="0" priority="6745"/>
    <cfRule type="duplicateValues" dxfId="0" priority="6746"/>
    <cfRule type="duplicateValues" dxfId="0" priority="6747"/>
    <cfRule type="duplicateValues" dxfId="0" priority="6748"/>
    <cfRule type="duplicateValues" dxfId="0" priority="6749"/>
    <cfRule type="duplicateValues" dxfId="0" priority="6750"/>
    <cfRule type="duplicateValues" dxfId="0" priority="6751"/>
    <cfRule type="duplicateValues" dxfId="0" priority="6752"/>
    <cfRule type="duplicateValues" dxfId="0" priority="6753"/>
    <cfRule type="duplicateValues" dxfId="0" priority="6754"/>
    <cfRule type="duplicateValues" dxfId="0" priority="6755"/>
    <cfRule type="duplicateValues" dxfId="0" priority="6756"/>
    <cfRule type="duplicateValues" dxfId="0" priority="6757"/>
    <cfRule type="duplicateValues" dxfId="0" priority="6758"/>
    <cfRule type="duplicateValues" dxfId="0" priority="6759"/>
    <cfRule type="duplicateValues" dxfId="2" priority="6760"/>
    <cfRule type="duplicateValues" dxfId="0" priority="6761"/>
    <cfRule type="duplicateValues" dxfId="0" priority="6762"/>
  </conditionalFormatting>
  <conditionalFormatting sqref="S446">
    <cfRule type="duplicateValues" dxfId="0" priority="6665"/>
    <cfRule type="duplicateValues" dxfId="0" priority="6666"/>
    <cfRule type="duplicateValues" dxfId="0" priority="6667"/>
    <cfRule type="duplicateValues" dxfId="0" priority="6668"/>
    <cfRule type="duplicateValues" dxfId="0" priority="6669"/>
    <cfRule type="duplicateValues" dxfId="0" priority="6670"/>
    <cfRule type="duplicateValues" dxfId="0" priority="6671"/>
    <cfRule type="duplicateValues" dxfId="0" priority="6672"/>
    <cfRule type="duplicateValues" dxfId="0" priority="6673"/>
    <cfRule type="duplicateValues" dxfId="0" priority="6674"/>
    <cfRule type="duplicateValues" dxfId="0" priority="6675"/>
    <cfRule type="duplicateValues" dxfId="0" priority="6676"/>
    <cfRule type="duplicateValues" dxfId="0" priority="6677"/>
    <cfRule type="duplicateValues" dxfId="0" priority="6678"/>
    <cfRule type="duplicateValues" dxfId="0" priority="6679"/>
    <cfRule type="duplicateValues" dxfId="0" priority="6680"/>
    <cfRule type="duplicateValues" dxfId="0" priority="6681"/>
    <cfRule type="duplicateValues" dxfId="0" priority="6682"/>
    <cfRule type="duplicateValues" dxfId="0" priority="6683"/>
    <cfRule type="duplicateValues" dxfId="0" priority="6684"/>
    <cfRule type="duplicateValues" dxfId="0" priority="6685"/>
    <cfRule type="duplicateValues" dxfId="0" priority="6686"/>
    <cfRule type="duplicateValues" dxfId="0" priority="6687"/>
    <cfRule type="duplicateValues" dxfId="0" priority="6688"/>
    <cfRule type="duplicateValues" dxfId="0" priority="6689"/>
    <cfRule type="duplicateValues" dxfId="0" priority="6690"/>
    <cfRule type="duplicateValues" dxfId="0" priority="6691"/>
    <cfRule type="duplicateValues" dxfId="0" priority="6692"/>
    <cfRule type="duplicateValues" dxfId="0" priority="6693"/>
    <cfRule type="duplicateValues" dxfId="1" priority="6694"/>
    <cfRule type="duplicateValues" dxfId="0" priority="6695"/>
    <cfRule type="duplicateValues" dxfId="0" priority="6696"/>
    <cfRule type="duplicateValues" dxfId="0" priority="6697"/>
    <cfRule type="duplicateValues" dxfId="0" priority="6698"/>
    <cfRule type="duplicateValues" dxfId="0" priority="6699"/>
    <cfRule type="duplicateValues" dxfId="0" priority="6700"/>
    <cfRule type="duplicateValues" dxfId="0" priority="6701"/>
    <cfRule type="duplicateValues" dxfId="0" priority="6702"/>
    <cfRule type="duplicateValues" dxfId="0" priority="6703"/>
    <cfRule type="duplicateValues" dxfId="0" priority="6704"/>
    <cfRule type="duplicateValues" dxfId="0" priority="6705"/>
    <cfRule type="duplicateValues" dxfId="0" priority="6706"/>
    <cfRule type="duplicateValues" dxfId="0" priority="6707"/>
    <cfRule type="duplicateValues" dxfId="0" priority="6708"/>
    <cfRule type="duplicateValues" dxfId="0" priority="6709"/>
    <cfRule type="duplicateValues" dxfId="0" priority="6710"/>
    <cfRule type="duplicateValues" dxfId="2" priority="6711"/>
    <cfRule type="duplicateValues" dxfId="0" priority="6712"/>
    <cfRule type="duplicateValues" dxfId="0" priority="6713"/>
  </conditionalFormatting>
  <conditionalFormatting sqref="S448">
    <cfRule type="duplicateValues" dxfId="0" priority="6616"/>
    <cfRule type="duplicateValues" dxfId="0" priority="6617"/>
    <cfRule type="duplicateValues" dxfId="0" priority="6618"/>
    <cfRule type="duplicateValues" dxfId="0" priority="6619"/>
    <cfRule type="duplicateValues" dxfId="0" priority="6620"/>
    <cfRule type="duplicateValues" dxfId="0" priority="6621"/>
    <cfRule type="duplicateValues" dxfId="0" priority="6622"/>
    <cfRule type="duplicateValues" dxfId="0" priority="6623"/>
    <cfRule type="duplicateValues" dxfId="0" priority="6624"/>
    <cfRule type="duplicateValues" dxfId="0" priority="6625"/>
    <cfRule type="duplicateValues" dxfId="0" priority="6626"/>
    <cfRule type="duplicateValues" dxfId="0" priority="6627"/>
    <cfRule type="duplicateValues" dxfId="0" priority="6628"/>
    <cfRule type="duplicateValues" dxfId="0" priority="6629"/>
    <cfRule type="duplicateValues" dxfId="0" priority="6630"/>
    <cfRule type="duplicateValues" dxfId="0" priority="6631"/>
    <cfRule type="duplicateValues" dxfId="0" priority="6632"/>
    <cfRule type="duplicateValues" dxfId="0" priority="6633"/>
    <cfRule type="duplicateValues" dxfId="0" priority="6634"/>
    <cfRule type="duplicateValues" dxfId="0" priority="6635"/>
    <cfRule type="duplicateValues" dxfId="0" priority="6636"/>
    <cfRule type="duplicateValues" dxfId="0" priority="6637"/>
    <cfRule type="duplicateValues" dxfId="0" priority="6638"/>
    <cfRule type="duplicateValues" dxfId="0" priority="6639"/>
    <cfRule type="duplicateValues" dxfId="0" priority="6640"/>
    <cfRule type="duplicateValues" dxfId="0" priority="6641"/>
    <cfRule type="duplicateValues" dxfId="0" priority="6642"/>
    <cfRule type="duplicateValues" dxfId="0" priority="6643"/>
    <cfRule type="duplicateValues" dxfId="0" priority="6644"/>
    <cfRule type="duplicateValues" dxfId="1" priority="6645"/>
    <cfRule type="duplicateValues" dxfId="0" priority="6646"/>
    <cfRule type="duplicateValues" dxfId="0" priority="6647"/>
    <cfRule type="duplicateValues" dxfId="0" priority="6648"/>
    <cfRule type="duplicateValues" dxfId="0" priority="6649"/>
    <cfRule type="duplicateValues" dxfId="0" priority="6650"/>
    <cfRule type="duplicateValues" dxfId="0" priority="6651"/>
    <cfRule type="duplicateValues" dxfId="0" priority="6652"/>
    <cfRule type="duplicateValues" dxfId="0" priority="6653"/>
    <cfRule type="duplicateValues" dxfId="0" priority="6654"/>
    <cfRule type="duplicateValues" dxfId="0" priority="6655"/>
    <cfRule type="duplicateValues" dxfId="0" priority="6656"/>
    <cfRule type="duplicateValues" dxfId="0" priority="6657"/>
    <cfRule type="duplicateValues" dxfId="0" priority="6658"/>
    <cfRule type="duplicateValues" dxfId="0" priority="6659"/>
    <cfRule type="duplicateValues" dxfId="0" priority="6660"/>
    <cfRule type="duplicateValues" dxfId="0" priority="6661"/>
    <cfRule type="duplicateValues" dxfId="2" priority="6662"/>
    <cfRule type="duplicateValues" dxfId="0" priority="6663"/>
    <cfRule type="duplicateValues" dxfId="0" priority="6664"/>
  </conditionalFormatting>
  <conditionalFormatting sqref="S450">
    <cfRule type="duplicateValues" dxfId="0" priority="6567"/>
    <cfRule type="duplicateValues" dxfId="0" priority="6568"/>
    <cfRule type="duplicateValues" dxfId="0" priority="6569"/>
    <cfRule type="duplicateValues" dxfId="0" priority="6570"/>
    <cfRule type="duplicateValues" dxfId="0" priority="6571"/>
    <cfRule type="duplicateValues" dxfId="0" priority="6572"/>
    <cfRule type="duplicateValues" dxfId="0" priority="6573"/>
    <cfRule type="duplicateValues" dxfId="0" priority="6574"/>
    <cfRule type="duplicateValues" dxfId="0" priority="6575"/>
    <cfRule type="duplicateValues" dxfId="0" priority="6576"/>
    <cfRule type="duplicateValues" dxfId="0" priority="6577"/>
    <cfRule type="duplicateValues" dxfId="0" priority="6578"/>
    <cfRule type="duplicateValues" dxfId="0" priority="6579"/>
    <cfRule type="duplicateValues" dxfId="0" priority="6580"/>
    <cfRule type="duplicateValues" dxfId="0" priority="6581"/>
    <cfRule type="duplicateValues" dxfId="0" priority="6582"/>
    <cfRule type="duplicateValues" dxfId="0" priority="6583"/>
    <cfRule type="duplicateValues" dxfId="0" priority="6584"/>
    <cfRule type="duplicateValues" dxfId="0" priority="6585"/>
    <cfRule type="duplicateValues" dxfId="0" priority="6586"/>
    <cfRule type="duplicateValues" dxfId="0" priority="6587"/>
    <cfRule type="duplicateValues" dxfId="0" priority="6588"/>
    <cfRule type="duplicateValues" dxfId="0" priority="6589"/>
    <cfRule type="duplicateValues" dxfId="0" priority="6590"/>
    <cfRule type="duplicateValues" dxfId="0" priority="6591"/>
    <cfRule type="duplicateValues" dxfId="0" priority="6592"/>
    <cfRule type="duplicateValues" dxfId="0" priority="6593"/>
    <cfRule type="duplicateValues" dxfId="0" priority="6594"/>
    <cfRule type="duplicateValues" dxfId="0" priority="6595"/>
    <cfRule type="duplicateValues" dxfId="1" priority="6596"/>
    <cfRule type="duplicateValues" dxfId="0" priority="6597"/>
    <cfRule type="duplicateValues" dxfId="0" priority="6598"/>
    <cfRule type="duplicateValues" dxfId="0" priority="6599"/>
    <cfRule type="duplicateValues" dxfId="0" priority="6600"/>
    <cfRule type="duplicateValues" dxfId="0" priority="6601"/>
    <cfRule type="duplicateValues" dxfId="0" priority="6602"/>
    <cfRule type="duplicateValues" dxfId="0" priority="6603"/>
    <cfRule type="duplicateValues" dxfId="0" priority="6604"/>
    <cfRule type="duplicateValues" dxfId="0" priority="6605"/>
    <cfRule type="duplicateValues" dxfId="0" priority="6606"/>
    <cfRule type="duplicateValues" dxfId="0" priority="6607"/>
    <cfRule type="duplicateValues" dxfId="0" priority="6608"/>
    <cfRule type="duplicateValues" dxfId="0" priority="6609"/>
    <cfRule type="duplicateValues" dxfId="0" priority="6610"/>
    <cfRule type="duplicateValues" dxfId="0" priority="6611"/>
    <cfRule type="duplicateValues" dxfId="0" priority="6612"/>
    <cfRule type="duplicateValues" dxfId="2" priority="6613"/>
    <cfRule type="duplicateValues" dxfId="0" priority="6614"/>
    <cfRule type="duplicateValues" dxfId="0" priority="6615"/>
  </conditionalFormatting>
  <conditionalFormatting sqref="S452">
    <cfRule type="duplicateValues" dxfId="0" priority="6518"/>
    <cfRule type="duplicateValues" dxfId="0" priority="6519"/>
    <cfRule type="duplicateValues" dxfId="0" priority="6520"/>
    <cfRule type="duplicateValues" dxfId="0" priority="6521"/>
    <cfRule type="duplicateValues" dxfId="0" priority="6522"/>
    <cfRule type="duplicateValues" dxfId="0" priority="6523"/>
    <cfRule type="duplicateValues" dxfId="0" priority="6524"/>
    <cfRule type="duplicateValues" dxfId="0" priority="6525"/>
    <cfRule type="duplicateValues" dxfId="0" priority="6526"/>
    <cfRule type="duplicateValues" dxfId="0" priority="6527"/>
    <cfRule type="duplicateValues" dxfId="0" priority="6528"/>
    <cfRule type="duplicateValues" dxfId="0" priority="6529"/>
    <cfRule type="duplicateValues" dxfId="0" priority="6530"/>
    <cfRule type="duplicateValues" dxfId="0" priority="6531"/>
    <cfRule type="duplicateValues" dxfId="0" priority="6532"/>
    <cfRule type="duplicateValues" dxfId="0" priority="6533"/>
    <cfRule type="duplicateValues" dxfId="0" priority="6534"/>
    <cfRule type="duplicateValues" dxfId="0" priority="6535"/>
    <cfRule type="duplicateValues" dxfId="0" priority="6536"/>
    <cfRule type="duplicateValues" dxfId="0" priority="6537"/>
    <cfRule type="duplicateValues" dxfId="0" priority="6538"/>
    <cfRule type="duplicateValues" dxfId="0" priority="6539"/>
    <cfRule type="duplicateValues" dxfId="0" priority="6540"/>
    <cfRule type="duplicateValues" dxfId="0" priority="6541"/>
    <cfRule type="duplicateValues" dxfId="0" priority="6542"/>
    <cfRule type="duplicateValues" dxfId="0" priority="6543"/>
    <cfRule type="duplicateValues" dxfId="0" priority="6544"/>
    <cfRule type="duplicateValues" dxfId="0" priority="6545"/>
    <cfRule type="duplicateValues" dxfId="0" priority="6546"/>
    <cfRule type="duplicateValues" dxfId="1" priority="6547"/>
    <cfRule type="duplicateValues" dxfId="0" priority="6548"/>
    <cfRule type="duplicateValues" dxfId="0" priority="6549"/>
    <cfRule type="duplicateValues" dxfId="0" priority="6550"/>
    <cfRule type="duplicateValues" dxfId="0" priority="6551"/>
    <cfRule type="duplicateValues" dxfId="0" priority="6552"/>
    <cfRule type="duplicateValues" dxfId="0" priority="6553"/>
    <cfRule type="duplicateValues" dxfId="0" priority="6554"/>
    <cfRule type="duplicateValues" dxfId="0" priority="6555"/>
    <cfRule type="duplicateValues" dxfId="0" priority="6556"/>
    <cfRule type="duplicateValues" dxfId="0" priority="6557"/>
    <cfRule type="duplicateValues" dxfId="0" priority="6558"/>
    <cfRule type="duplicateValues" dxfId="0" priority="6559"/>
    <cfRule type="duplicateValues" dxfId="0" priority="6560"/>
    <cfRule type="duplicateValues" dxfId="0" priority="6561"/>
    <cfRule type="duplicateValues" dxfId="0" priority="6562"/>
    <cfRule type="duplicateValues" dxfId="0" priority="6563"/>
    <cfRule type="duplicateValues" dxfId="2" priority="6564"/>
    <cfRule type="duplicateValues" dxfId="0" priority="6565"/>
    <cfRule type="duplicateValues" dxfId="0" priority="6566"/>
  </conditionalFormatting>
  <conditionalFormatting sqref="S454">
    <cfRule type="duplicateValues" dxfId="0" priority="6469"/>
    <cfRule type="duplicateValues" dxfId="0" priority="6470"/>
    <cfRule type="duplicateValues" dxfId="0" priority="6471"/>
    <cfRule type="duplicateValues" dxfId="0" priority="6472"/>
    <cfRule type="duplicateValues" dxfId="0" priority="6473"/>
    <cfRule type="duplicateValues" dxfId="0" priority="6474"/>
    <cfRule type="duplicateValues" dxfId="0" priority="6475"/>
    <cfRule type="duplicateValues" dxfId="0" priority="6476"/>
    <cfRule type="duplicateValues" dxfId="0" priority="6477"/>
    <cfRule type="duplicateValues" dxfId="0" priority="6478"/>
    <cfRule type="duplicateValues" dxfId="0" priority="6479"/>
    <cfRule type="duplicateValues" dxfId="0" priority="6480"/>
    <cfRule type="duplicateValues" dxfId="0" priority="6481"/>
    <cfRule type="duplicateValues" dxfId="0" priority="6482"/>
    <cfRule type="duplicateValues" dxfId="0" priority="6483"/>
    <cfRule type="duplicateValues" dxfId="0" priority="6484"/>
    <cfRule type="duplicateValues" dxfId="0" priority="6485"/>
    <cfRule type="duplicateValues" dxfId="0" priority="6486"/>
    <cfRule type="duplicateValues" dxfId="0" priority="6487"/>
    <cfRule type="duplicateValues" dxfId="0" priority="6488"/>
    <cfRule type="duplicateValues" dxfId="0" priority="6489"/>
    <cfRule type="duplicateValues" dxfId="0" priority="6490"/>
    <cfRule type="duplicateValues" dxfId="0" priority="6491"/>
    <cfRule type="duplicateValues" dxfId="0" priority="6492"/>
    <cfRule type="duplicateValues" dxfId="0" priority="6493"/>
    <cfRule type="duplicateValues" dxfId="0" priority="6494"/>
    <cfRule type="duplicateValues" dxfId="0" priority="6495"/>
    <cfRule type="duplicateValues" dxfId="0" priority="6496"/>
    <cfRule type="duplicateValues" dxfId="0" priority="6497"/>
    <cfRule type="duplicateValues" dxfId="1" priority="6498"/>
    <cfRule type="duplicateValues" dxfId="0" priority="6499"/>
    <cfRule type="duplicateValues" dxfId="0" priority="6500"/>
    <cfRule type="duplicateValues" dxfId="0" priority="6501"/>
    <cfRule type="duplicateValues" dxfId="0" priority="6502"/>
    <cfRule type="duplicateValues" dxfId="0" priority="6503"/>
    <cfRule type="duplicateValues" dxfId="0" priority="6504"/>
    <cfRule type="duplicateValues" dxfId="0" priority="6505"/>
    <cfRule type="duplicateValues" dxfId="0" priority="6506"/>
    <cfRule type="duplicateValues" dxfId="0" priority="6507"/>
    <cfRule type="duplicateValues" dxfId="0" priority="6508"/>
    <cfRule type="duplicateValues" dxfId="0" priority="6509"/>
    <cfRule type="duplicateValues" dxfId="0" priority="6510"/>
    <cfRule type="duplicateValues" dxfId="0" priority="6511"/>
    <cfRule type="duplicateValues" dxfId="0" priority="6512"/>
    <cfRule type="duplicateValues" dxfId="0" priority="6513"/>
    <cfRule type="duplicateValues" dxfId="0" priority="6514"/>
    <cfRule type="duplicateValues" dxfId="2" priority="6515"/>
    <cfRule type="duplicateValues" dxfId="0" priority="6516"/>
    <cfRule type="duplicateValues" dxfId="0" priority="6517"/>
  </conditionalFormatting>
  <conditionalFormatting sqref="S455">
    <cfRule type="duplicateValues" dxfId="0" priority="6420"/>
    <cfRule type="duplicateValues" dxfId="0" priority="6421"/>
    <cfRule type="duplicateValues" dxfId="0" priority="6422"/>
    <cfRule type="duplicateValues" dxfId="0" priority="6423"/>
    <cfRule type="duplicateValues" dxfId="0" priority="6424"/>
    <cfRule type="duplicateValues" dxfId="0" priority="6425"/>
    <cfRule type="duplicateValues" dxfId="0" priority="6426"/>
    <cfRule type="duplicateValues" dxfId="0" priority="6427"/>
    <cfRule type="duplicateValues" dxfId="0" priority="6428"/>
    <cfRule type="duplicateValues" dxfId="0" priority="6429"/>
    <cfRule type="duplicateValues" dxfId="0" priority="6430"/>
    <cfRule type="duplicateValues" dxfId="0" priority="6431"/>
    <cfRule type="duplicateValues" dxfId="0" priority="6432"/>
    <cfRule type="duplicateValues" dxfId="0" priority="6433"/>
    <cfRule type="duplicateValues" dxfId="0" priority="6434"/>
    <cfRule type="duplicateValues" dxfId="0" priority="6435"/>
    <cfRule type="duplicateValues" dxfId="0" priority="6436"/>
    <cfRule type="duplicateValues" dxfId="0" priority="6437"/>
    <cfRule type="duplicateValues" dxfId="0" priority="6438"/>
    <cfRule type="duplicateValues" dxfId="0" priority="6439"/>
    <cfRule type="duplicateValues" dxfId="0" priority="6440"/>
    <cfRule type="duplicateValues" dxfId="0" priority="6441"/>
    <cfRule type="duplicateValues" dxfId="0" priority="6442"/>
    <cfRule type="duplicateValues" dxfId="0" priority="6443"/>
    <cfRule type="duplicateValues" dxfId="0" priority="6444"/>
    <cfRule type="duplicateValues" dxfId="0" priority="6445"/>
    <cfRule type="duplicateValues" dxfId="0" priority="6446"/>
    <cfRule type="duplicateValues" dxfId="0" priority="6447"/>
    <cfRule type="duplicateValues" dxfId="0" priority="6448"/>
    <cfRule type="duplicateValues" dxfId="1" priority="6449"/>
    <cfRule type="duplicateValues" dxfId="0" priority="6450"/>
    <cfRule type="duplicateValues" dxfId="0" priority="6451"/>
    <cfRule type="duplicateValues" dxfId="0" priority="6452"/>
    <cfRule type="duplicateValues" dxfId="0" priority="6453"/>
    <cfRule type="duplicateValues" dxfId="0" priority="6454"/>
    <cfRule type="duplicateValues" dxfId="0" priority="6455"/>
    <cfRule type="duplicateValues" dxfId="0" priority="6456"/>
    <cfRule type="duplicateValues" dxfId="0" priority="6457"/>
    <cfRule type="duplicateValues" dxfId="0" priority="6458"/>
    <cfRule type="duplicateValues" dxfId="0" priority="6459"/>
    <cfRule type="duplicateValues" dxfId="0" priority="6460"/>
    <cfRule type="duplicateValues" dxfId="0" priority="6461"/>
    <cfRule type="duplicateValues" dxfId="0" priority="6462"/>
    <cfRule type="duplicateValues" dxfId="0" priority="6463"/>
    <cfRule type="duplicateValues" dxfId="0" priority="6464"/>
    <cfRule type="duplicateValues" dxfId="0" priority="6465"/>
    <cfRule type="duplicateValues" dxfId="2" priority="6466"/>
    <cfRule type="duplicateValues" dxfId="0" priority="6467"/>
    <cfRule type="duplicateValues" dxfId="0" priority="6468"/>
  </conditionalFormatting>
  <conditionalFormatting sqref="S456">
    <cfRule type="duplicateValues" dxfId="0" priority="6371"/>
    <cfRule type="duplicateValues" dxfId="0" priority="6372"/>
    <cfRule type="duplicateValues" dxfId="0" priority="6373"/>
    <cfRule type="duplicateValues" dxfId="0" priority="6374"/>
    <cfRule type="duplicateValues" dxfId="0" priority="6375"/>
    <cfRule type="duplicateValues" dxfId="0" priority="6376"/>
    <cfRule type="duplicateValues" dxfId="0" priority="6377"/>
    <cfRule type="duplicateValues" dxfId="0" priority="6378"/>
    <cfRule type="duplicateValues" dxfId="0" priority="6379"/>
    <cfRule type="duplicateValues" dxfId="0" priority="6380"/>
    <cfRule type="duplicateValues" dxfId="0" priority="6381"/>
    <cfRule type="duplicateValues" dxfId="0" priority="6382"/>
    <cfRule type="duplicateValues" dxfId="0" priority="6383"/>
    <cfRule type="duplicateValues" dxfId="0" priority="6384"/>
    <cfRule type="duplicateValues" dxfId="0" priority="6385"/>
    <cfRule type="duplicateValues" dxfId="0" priority="6386"/>
    <cfRule type="duplicateValues" dxfId="0" priority="6387"/>
    <cfRule type="duplicateValues" dxfId="0" priority="6388"/>
    <cfRule type="duplicateValues" dxfId="0" priority="6389"/>
    <cfRule type="duplicateValues" dxfId="0" priority="6390"/>
    <cfRule type="duplicateValues" dxfId="0" priority="6391"/>
    <cfRule type="duplicateValues" dxfId="0" priority="6392"/>
    <cfRule type="duplicateValues" dxfId="0" priority="6393"/>
    <cfRule type="duplicateValues" dxfId="0" priority="6394"/>
    <cfRule type="duplicateValues" dxfId="0" priority="6395"/>
    <cfRule type="duplicateValues" dxfId="0" priority="6396"/>
    <cfRule type="duplicateValues" dxfId="0" priority="6397"/>
    <cfRule type="duplicateValues" dxfId="0" priority="6398"/>
    <cfRule type="duplicateValues" dxfId="0" priority="6399"/>
    <cfRule type="duplicateValues" dxfId="1" priority="6400"/>
    <cfRule type="duplicateValues" dxfId="0" priority="6401"/>
    <cfRule type="duplicateValues" dxfId="0" priority="6402"/>
    <cfRule type="duplicateValues" dxfId="0" priority="6403"/>
    <cfRule type="duplicateValues" dxfId="0" priority="6404"/>
    <cfRule type="duplicateValues" dxfId="0" priority="6405"/>
    <cfRule type="duplicateValues" dxfId="0" priority="6406"/>
    <cfRule type="duplicateValues" dxfId="0" priority="6407"/>
    <cfRule type="duplicateValues" dxfId="0" priority="6408"/>
    <cfRule type="duplicateValues" dxfId="0" priority="6409"/>
    <cfRule type="duplicateValues" dxfId="0" priority="6410"/>
    <cfRule type="duplicateValues" dxfId="0" priority="6411"/>
    <cfRule type="duplicateValues" dxfId="0" priority="6412"/>
    <cfRule type="duplicateValues" dxfId="0" priority="6413"/>
    <cfRule type="duplicateValues" dxfId="0" priority="6414"/>
    <cfRule type="duplicateValues" dxfId="0" priority="6415"/>
    <cfRule type="duplicateValues" dxfId="0" priority="6416"/>
    <cfRule type="duplicateValues" dxfId="2" priority="6417"/>
    <cfRule type="duplicateValues" dxfId="0" priority="6418"/>
    <cfRule type="duplicateValues" dxfId="0" priority="6419"/>
  </conditionalFormatting>
  <conditionalFormatting sqref="S457">
    <cfRule type="duplicateValues" dxfId="0" priority="5293"/>
    <cfRule type="duplicateValues" dxfId="0" priority="5294"/>
    <cfRule type="duplicateValues" dxfId="0" priority="5295"/>
    <cfRule type="duplicateValues" dxfId="0" priority="5296"/>
    <cfRule type="duplicateValues" dxfId="0" priority="5297"/>
    <cfRule type="duplicateValues" dxfId="0" priority="5298"/>
    <cfRule type="duplicateValues" dxfId="0" priority="5299"/>
    <cfRule type="duplicateValues" dxfId="0" priority="5300"/>
    <cfRule type="duplicateValues" dxfId="0" priority="5301"/>
    <cfRule type="duplicateValues" dxfId="0" priority="5302"/>
    <cfRule type="duplicateValues" dxfId="0" priority="5303"/>
    <cfRule type="duplicateValues" dxfId="0" priority="5304"/>
    <cfRule type="duplicateValues" dxfId="0" priority="5305"/>
    <cfRule type="duplicateValues" dxfId="0" priority="5306"/>
    <cfRule type="duplicateValues" dxfId="0" priority="5307"/>
    <cfRule type="duplicateValues" dxfId="0" priority="5308"/>
    <cfRule type="duplicateValues" dxfId="0" priority="5309"/>
    <cfRule type="duplicateValues" dxfId="0" priority="5310"/>
    <cfRule type="duplicateValues" dxfId="0" priority="5311"/>
    <cfRule type="duplicateValues" dxfId="0" priority="5312"/>
    <cfRule type="duplicateValues" dxfId="0" priority="5313"/>
    <cfRule type="duplicateValues" dxfId="0" priority="5314"/>
    <cfRule type="duplicateValues" dxfId="0" priority="5315"/>
    <cfRule type="duplicateValues" dxfId="0" priority="5316"/>
    <cfRule type="duplicateValues" dxfId="0" priority="5317"/>
    <cfRule type="duplicateValues" dxfId="0" priority="5318"/>
    <cfRule type="duplicateValues" dxfId="0" priority="5319"/>
    <cfRule type="duplicateValues" dxfId="0" priority="5320"/>
    <cfRule type="duplicateValues" dxfId="0" priority="5321"/>
    <cfRule type="duplicateValues" dxfId="1" priority="5322"/>
    <cfRule type="duplicateValues" dxfId="0" priority="5323"/>
    <cfRule type="duplicateValues" dxfId="0" priority="5324"/>
    <cfRule type="duplicateValues" dxfId="0" priority="5325"/>
    <cfRule type="duplicateValues" dxfId="0" priority="5326"/>
    <cfRule type="duplicateValues" dxfId="0" priority="5327"/>
    <cfRule type="duplicateValues" dxfId="0" priority="5328"/>
    <cfRule type="duplicateValues" dxfId="0" priority="5329"/>
    <cfRule type="duplicateValues" dxfId="0" priority="5330"/>
    <cfRule type="duplicateValues" dxfId="0" priority="5331"/>
    <cfRule type="duplicateValues" dxfId="0" priority="5332"/>
    <cfRule type="duplicateValues" dxfId="0" priority="5333"/>
    <cfRule type="duplicateValues" dxfId="0" priority="5334"/>
    <cfRule type="duplicateValues" dxfId="0" priority="5335"/>
    <cfRule type="duplicateValues" dxfId="0" priority="5336"/>
    <cfRule type="duplicateValues" dxfId="0" priority="5337"/>
    <cfRule type="duplicateValues" dxfId="0" priority="5338"/>
    <cfRule type="duplicateValues" dxfId="2" priority="5339"/>
    <cfRule type="duplicateValues" dxfId="0" priority="5340"/>
    <cfRule type="duplicateValues" dxfId="0" priority="5341"/>
  </conditionalFormatting>
  <conditionalFormatting sqref="S458">
    <cfRule type="duplicateValues" dxfId="0" priority="6175"/>
    <cfRule type="duplicateValues" dxfId="0" priority="6176"/>
    <cfRule type="duplicateValues" dxfId="0" priority="6177"/>
    <cfRule type="duplicateValues" dxfId="0" priority="6178"/>
    <cfRule type="duplicateValues" dxfId="0" priority="6179"/>
    <cfRule type="duplicateValues" dxfId="0" priority="6180"/>
    <cfRule type="duplicateValues" dxfId="0" priority="6181"/>
    <cfRule type="duplicateValues" dxfId="0" priority="6182"/>
    <cfRule type="duplicateValues" dxfId="0" priority="6183"/>
    <cfRule type="duplicateValues" dxfId="0" priority="6184"/>
    <cfRule type="duplicateValues" dxfId="0" priority="6185"/>
    <cfRule type="duplicateValues" dxfId="0" priority="6186"/>
    <cfRule type="duplicateValues" dxfId="0" priority="6187"/>
    <cfRule type="duplicateValues" dxfId="0" priority="6188"/>
    <cfRule type="duplicateValues" dxfId="0" priority="6189"/>
    <cfRule type="duplicateValues" dxfId="0" priority="6190"/>
    <cfRule type="duplicateValues" dxfId="0" priority="6191"/>
    <cfRule type="duplicateValues" dxfId="0" priority="6192"/>
    <cfRule type="duplicateValues" dxfId="0" priority="6193"/>
    <cfRule type="duplicateValues" dxfId="0" priority="6194"/>
    <cfRule type="duplicateValues" dxfId="0" priority="6195"/>
    <cfRule type="duplicateValues" dxfId="0" priority="6196"/>
    <cfRule type="duplicateValues" dxfId="0" priority="6197"/>
    <cfRule type="duplicateValues" dxfId="0" priority="6198"/>
    <cfRule type="duplicateValues" dxfId="0" priority="6199"/>
    <cfRule type="duplicateValues" dxfId="0" priority="6200"/>
    <cfRule type="duplicateValues" dxfId="0" priority="6201"/>
    <cfRule type="duplicateValues" dxfId="0" priority="6202"/>
    <cfRule type="duplicateValues" dxfId="0" priority="6203"/>
    <cfRule type="duplicateValues" dxfId="1" priority="6204"/>
    <cfRule type="duplicateValues" dxfId="0" priority="6205"/>
    <cfRule type="duplicateValues" dxfId="0" priority="6206"/>
    <cfRule type="duplicateValues" dxfId="0" priority="6207"/>
    <cfRule type="duplicateValues" dxfId="0" priority="6208"/>
    <cfRule type="duplicateValues" dxfId="0" priority="6209"/>
    <cfRule type="duplicateValues" dxfId="0" priority="6210"/>
    <cfRule type="duplicateValues" dxfId="0" priority="6211"/>
    <cfRule type="duplicateValues" dxfId="0" priority="6212"/>
    <cfRule type="duplicateValues" dxfId="0" priority="6213"/>
    <cfRule type="duplicateValues" dxfId="0" priority="6214"/>
    <cfRule type="duplicateValues" dxfId="0" priority="6215"/>
    <cfRule type="duplicateValues" dxfId="0" priority="6216"/>
    <cfRule type="duplicateValues" dxfId="0" priority="6217"/>
    <cfRule type="duplicateValues" dxfId="0" priority="6218"/>
    <cfRule type="duplicateValues" dxfId="0" priority="6219"/>
    <cfRule type="duplicateValues" dxfId="0" priority="6220"/>
    <cfRule type="duplicateValues" dxfId="2" priority="6221"/>
    <cfRule type="duplicateValues" dxfId="0" priority="6222"/>
    <cfRule type="duplicateValues" dxfId="0" priority="6223"/>
  </conditionalFormatting>
  <conditionalFormatting sqref="S459">
    <cfRule type="duplicateValues" dxfId="0" priority="6273"/>
    <cfRule type="duplicateValues" dxfId="0" priority="6274"/>
    <cfRule type="duplicateValues" dxfId="0" priority="6275"/>
    <cfRule type="duplicateValues" dxfId="0" priority="6276"/>
    <cfRule type="duplicateValues" dxfId="0" priority="6277"/>
    <cfRule type="duplicateValues" dxfId="0" priority="6278"/>
    <cfRule type="duplicateValues" dxfId="0" priority="6279"/>
    <cfRule type="duplicateValues" dxfId="0" priority="6280"/>
    <cfRule type="duplicateValues" dxfId="0" priority="6281"/>
    <cfRule type="duplicateValues" dxfId="0" priority="6282"/>
    <cfRule type="duplicateValues" dxfId="0" priority="6283"/>
    <cfRule type="duplicateValues" dxfId="0" priority="6284"/>
    <cfRule type="duplicateValues" dxfId="0" priority="6285"/>
    <cfRule type="duplicateValues" dxfId="0" priority="6286"/>
    <cfRule type="duplicateValues" dxfId="0" priority="6287"/>
    <cfRule type="duplicateValues" dxfId="0" priority="6288"/>
    <cfRule type="duplicateValues" dxfId="0" priority="6289"/>
    <cfRule type="duplicateValues" dxfId="0" priority="6290"/>
    <cfRule type="duplicateValues" dxfId="0" priority="6291"/>
    <cfRule type="duplicateValues" dxfId="0" priority="6292"/>
    <cfRule type="duplicateValues" dxfId="0" priority="6293"/>
    <cfRule type="duplicateValues" dxfId="0" priority="6294"/>
    <cfRule type="duplicateValues" dxfId="0" priority="6295"/>
    <cfRule type="duplicateValues" dxfId="0" priority="6296"/>
    <cfRule type="duplicateValues" dxfId="0" priority="6297"/>
    <cfRule type="duplicateValues" dxfId="0" priority="6298"/>
    <cfRule type="duplicateValues" dxfId="0" priority="6299"/>
    <cfRule type="duplicateValues" dxfId="0" priority="6300"/>
    <cfRule type="duplicateValues" dxfId="0" priority="6301"/>
    <cfRule type="duplicateValues" dxfId="1" priority="6302"/>
    <cfRule type="duplicateValues" dxfId="0" priority="6303"/>
    <cfRule type="duplicateValues" dxfId="0" priority="6304"/>
    <cfRule type="duplicateValues" dxfId="0" priority="6305"/>
    <cfRule type="duplicateValues" dxfId="0" priority="6306"/>
    <cfRule type="duplicateValues" dxfId="0" priority="6307"/>
    <cfRule type="duplicateValues" dxfId="0" priority="6308"/>
    <cfRule type="duplicateValues" dxfId="0" priority="6309"/>
    <cfRule type="duplicateValues" dxfId="0" priority="6310"/>
    <cfRule type="duplicateValues" dxfId="0" priority="6311"/>
    <cfRule type="duplicateValues" dxfId="0" priority="6312"/>
    <cfRule type="duplicateValues" dxfId="0" priority="6313"/>
    <cfRule type="duplicateValues" dxfId="0" priority="6314"/>
    <cfRule type="duplicateValues" dxfId="0" priority="6315"/>
    <cfRule type="duplicateValues" dxfId="0" priority="6316"/>
    <cfRule type="duplicateValues" dxfId="0" priority="6317"/>
    <cfRule type="duplicateValues" dxfId="0" priority="6318"/>
    <cfRule type="duplicateValues" dxfId="2" priority="6319"/>
    <cfRule type="duplicateValues" dxfId="0" priority="6320"/>
    <cfRule type="duplicateValues" dxfId="0" priority="6321"/>
  </conditionalFormatting>
  <conditionalFormatting sqref="S460">
    <cfRule type="duplicateValues" dxfId="0" priority="6126"/>
    <cfRule type="duplicateValues" dxfId="0" priority="6127"/>
    <cfRule type="duplicateValues" dxfId="0" priority="6128"/>
    <cfRule type="duplicateValues" dxfId="0" priority="6129"/>
    <cfRule type="duplicateValues" dxfId="0" priority="6130"/>
    <cfRule type="duplicateValues" dxfId="0" priority="6131"/>
    <cfRule type="duplicateValues" dxfId="0" priority="6132"/>
    <cfRule type="duplicateValues" dxfId="0" priority="6133"/>
    <cfRule type="duplicateValues" dxfId="0" priority="6134"/>
    <cfRule type="duplicateValues" dxfId="0" priority="6135"/>
    <cfRule type="duplicateValues" dxfId="0" priority="6136"/>
    <cfRule type="duplicateValues" dxfId="0" priority="6137"/>
    <cfRule type="duplicateValues" dxfId="0" priority="6138"/>
    <cfRule type="duplicateValues" dxfId="0" priority="6139"/>
    <cfRule type="duplicateValues" dxfId="0" priority="6140"/>
    <cfRule type="duplicateValues" dxfId="0" priority="6141"/>
    <cfRule type="duplicateValues" dxfId="0" priority="6142"/>
    <cfRule type="duplicateValues" dxfId="0" priority="6143"/>
    <cfRule type="duplicateValues" dxfId="0" priority="6144"/>
    <cfRule type="duplicateValues" dxfId="0" priority="6145"/>
    <cfRule type="duplicateValues" dxfId="0" priority="6146"/>
    <cfRule type="duplicateValues" dxfId="0" priority="6147"/>
    <cfRule type="duplicateValues" dxfId="0" priority="6148"/>
    <cfRule type="duplicateValues" dxfId="0" priority="6149"/>
    <cfRule type="duplicateValues" dxfId="0" priority="6150"/>
    <cfRule type="duplicateValues" dxfId="0" priority="6151"/>
    <cfRule type="duplicateValues" dxfId="0" priority="6152"/>
    <cfRule type="duplicateValues" dxfId="0" priority="6153"/>
    <cfRule type="duplicateValues" dxfId="0" priority="6154"/>
    <cfRule type="duplicateValues" dxfId="1" priority="6155"/>
    <cfRule type="duplicateValues" dxfId="0" priority="6156"/>
    <cfRule type="duplicateValues" dxfId="0" priority="6157"/>
    <cfRule type="duplicateValues" dxfId="0" priority="6158"/>
    <cfRule type="duplicateValues" dxfId="0" priority="6159"/>
    <cfRule type="duplicateValues" dxfId="0" priority="6160"/>
    <cfRule type="duplicateValues" dxfId="0" priority="6161"/>
    <cfRule type="duplicateValues" dxfId="0" priority="6162"/>
    <cfRule type="duplicateValues" dxfId="0" priority="6163"/>
    <cfRule type="duplicateValues" dxfId="0" priority="6164"/>
    <cfRule type="duplicateValues" dxfId="0" priority="6165"/>
    <cfRule type="duplicateValues" dxfId="0" priority="6166"/>
    <cfRule type="duplicateValues" dxfId="0" priority="6167"/>
    <cfRule type="duplicateValues" dxfId="0" priority="6168"/>
    <cfRule type="duplicateValues" dxfId="0" priority="6169"/>
    <cfRule type="duplicateValues" dxfId="0" priority="6170"/>
    <cfRule type="duplicateValues" dxfId="0" priority="6171"/>
    <cfRule type="duplicateValues" dxfId="2" priority="6172"/>
    <cfRule type="duplicateValues" dxfId="0" priority="6173"/>
    <cfRule type="duplicateValues" dxfId="0" priority="6174"/>
  </conditionalFormatting>
  <conditionalFormatting sqref="S462">
    <cfRule type="duplicateValues" dxfId="0" priority="6077"/>
    <cfRule type="duplicateValues" dxfId="0" priority="6078"/>
    <cfRule type="duplicateValues" dxfId="0" priority="6079"/>
    <cfRule type="duplicateValues" dxfId="0" priority="6080"/>
    <cfRule type="duplicateValues" dxfId="0" priority="6081"/>
    <cfRule type="duplicateValues" dxfId="0" priority="6082"/>
    <cfRule type="duplicateValues" dxfId="0" priority="6083"/>
    <cfRule type="duplicateValues" dxfId="0" priority="6084"/>
    <cfRule type="duplicateValues" dxfId="0" priority="6085"/>
    <cfRule type="duplicateValues" dxfId="0" priority="6086"/>
    <cfRule type="duplicateValues" dxfId="0" priority="6087"/>
    <cfRule type="duplicateValues" dxfId="0" priority="6088"/>
    <cfRule type="duplicateValues" dxfId="0" priority="6089"/>
    <cfRule type="duplicateValues" dxfId="0" priority="6090"/>
    <cfRule type="duplicateValues" dxfId="0" priority="6091"/>
    <cfRule type="duplicateValues" dxfId="0" priority="6092"/>
    <cfRule type="duplicateValues" dxfId="0" priority="6093"/>
    <cfRule type="duplicateValues" dxfId="0" priority="6094"/>
    <cfRule type="duplicateValues" dxfId="0" priority="6095"/>
    <cfRule type="duplicateValues" dxfId="0" priority="6096"/>
    <cfRule type="duplicateValues" dxfId="0" priority="6097"/>
    <cfRule type="duplicateValues" dxfId="0" priority="6098"/>
    <cfRule type="duplicateValues" dxfId="0" priority="6099"/>
    <cfRule type="duplicateValues" dxfId="0" priority="6100"/>
    <cfRule type="duplicateValues" dxfId="0" priority="6101"/>
    <cfRule type="duplicateValues" dxfId="0" priority="6102"/>
    <cfRule type="duplicateValues" dxfId="0" priority="6103"/>
    <cfRule type="duplicateValues" dxfId="0" priority="6104"/>
    <cfRule type="duplicateValues" dxfId="0" priority="6105"/>
    <cfRule type="duplicateValues" dxfId="1" priority="6106"/>
    <cfRule type="duplicateValues" dxfId="0" priority="6107"/>
    <cfRule type="duplicateValues" dxfId="0" priority="6108"/>
    <cfRule type="duplicateValues" dxfId="0" priority="6109"/>
    <cfRule type="duplicateValues" dxfId="0" priority="6110"/>
    <cfRule type="duplicateValues" dxfId="0" priority="6111"/>
    <cfRule type="duplicateValues" dxfId="0" priority="6112"/>
    <cfRule type="duplicateValues" dxfId="0" priority="6113"/>
    <cfRule type="duplicateValues" dxfId="0" priority="6114"/>
    <cfRule type="duplicateValues" dxfId="0" priority="6115"/>
    <cfRule type="duplicateValues" dxfId="0" priority="6116"/>
    <cfRule type="duplicateValues" dxfId="0" priority="6117"/>
    <cfRule type="duplicateValues" dxfId="0" priority="6118"/>
    <cfRule type="duplicateValues" dxfId="0" priority="6119"/>
    <cfRule type="duplicateValues" dxfId="0" priority="6120"/>
    <cfRule type="duplicateValues" dxfId="0" priority="6121"/>
    <cfRule type="duplicateValues" dxfId="0" priority="6122"/>
    <cfRule type="duplicateValues" dxfId="2" priority="6123"/>
    <cfRule type="duplicateValues" dxfId="0" priority="6124"/>
    <cfRule type="duplicateValues" dxfId="0" priority="6125"/>
  </conditionalFormatting>
  <conditionalFormatting sqref="S467">
    <cfRule type="duplicateValues" dxfId="0" priority="6322"/>
    <cfRule type="duplicateValues" dxfId="0" priority="6323"/>
    <cfRule type="duplicateValues" dxfId="0" priority="6324"/>
    <cfRule type="duplicateValues" dxfId="0" priority="6325"/>
    <cfRule type="duplicateValues" dxfId="0" priority="6326"/>
    <cfRule type="duplicateValues" dxfId="0" priority="6327"/>
    <cfRule type="duplicateValues" dxfId="0" priority="6328"/>
    <cfRule type="duplicateValues" dxfId="0" priority="6329"/>
    <cfRule type="duplicateValues" dxfId="0" priority="6330"/>
    <cfRule type="duplicateValues" dxfId="0" priority="6331"/>
    <cfRule type="duplicateValues" dxfId="0" priority="6332"/>
    <cfRule type="duplicateValues" dxfId="0" priority="6333"/>
    <cfRule type="duplicateValues" dxfId="0" priority="6334"/>
    <cfRule type="duplicateValues" dxfId="0" priority="6335"/>
    <cfRule type="duplicateValues" dxfId="0" priority="6336"/>
    <cfRule type="duplicateValues" dxfId="0" priority="6337"/>
    <cfRule type="duplicateValues" dxfId="0" priority="6338"/>
    <cfRule type="duplicateValues" dxfId="0" priority="6339"/>
    <cfRule type="duplicateValues" dxfId="0" priority="6340"/>
    <cfRule type="duplicateValues" dxfId="0" priority="6341"/>
    <cfRule type="duplicateValues" dxfId="0" priority="6342"/>
    <cfRule type="duplicateValues" dxfId="0" priority="6343"/>
    <cfRule type="duplicateValues" dxfId="0" priority="6344"/>
    <cfRule type="duplicateValues" dxfId="0" priority="6345"/>
    <cfRule type="duplicateValues" dxfId="0" priority="6346"/>
    <cfRule type="duplicateValues" dxfId="0" priority="6347"/>
    <cfRule type="duplicateValues" dxfId="0" priority="6348"/>
    <cfRule type="duplicateValues" dxfId="0" priority="6349"/>
    <cfRule type="duplicateValues" dxfId="0" priority="6350"/>
    <cfRule type="duplicateValues" dxfId="1" priority="6351"/>
    <cfRule type="duplicateValues" dxfId="0" priority="6352"/>
    <cfRule type="duplicateValues" dxfId="0" priority="6353"/>
    <cfRule type="duplicateValues" dxfId="0" priority="6354"/>
    <cfRule type="duplicateValues" dxfId="0" priority="6355"/>
    <cfRule type="duplicateValues" dxfId="0" priority="6356"/>
    <cfRule type="duplicateValues" dxfId="0" priority="6357"/>
    <cfRule type="duplicateValues" dxfId="0" priority="6358"/>
    <cfRule type="duplicateValues" dxfId="0" priority="6359"/>
    <cfRule type="duplicateValues" dxfId="0" priority="6360"/>
    <cfRule type="duplicateValues" dxfId="0" priority="6361"/>
    <cfRule type="duplicateValues" dxfId="0" priority="6362"/>
    <cfRule type="duplicateValues" dxfId="0" priority="6363"/>
    <cfRule type="duplicateValues" dxfId="0" priority="6364"/>
    <cfRule type="duplicateValues" dxfId="0" priority="6365"/>
    <cfRule type="duplicateValues" dxfId="0" priority="6366"/>
    <cfRule type="duplicateValues" dxfId="0" priority="6367"/>
    <cfRule type="duplicateValues" dxfId="2" priority="6368"/>
    <cfRule type="duplicateValues" dxfId="0" priority="6369"/>
    <cfRule type="duplicateValues" dxfId="0" priority="6370"/>
  </conditionalFormatting>
  <conditionalFormatting sqref="S468">
    <cfRule type="duplicateValues" dxfId="0" priority="6224"/>
    <cfRule type="duplicateValues" dxfId="0" priority="6225"/>
    <cfRule type="duplicateValues" dxfId="0" priority="6226"/>
    <cfRule type="duplicateValues" dxfId="0" priority="6227"/>
    <cfRule type="duplicateValues" dxfId="0" priority="6228"/>
    <cfRule type="duplicateValues" dxfId="0" priority="6229"/>
    <cfRule type="duplicateValues" dxfId="0" priority="6230"/>
    <cfRule type="duplicateValues" dxfId="0" priority="6231"/>
    <cfRule type="duplicateValues" dxfId="0" priority="6232"/>
    <cfRule type="duplicateValues" dxfId="0" priority="6233"/>
    <cfRule type="duplicateValues" dxfId="0" priority="6234"/>
    <cfRule type="duplicateValues" dxfId="0" priority="6235"/>
    <cfRule type="duplicateValues" dxfId="0" priority="6236"/>
    <cfRule type="duplicateValues" dxfId="0" priority="6237"/>
    <cfRule type="duplicateValues" dxfId="0" priority="6238"/>
    <cfRule type="duplicateValues" dxfId="0" priority="6239"/>
    <cfRule type="duplicateValues" dxfId="0" priority="6240"/>
    <cfRule type="duplicateValues" dxfId="0" priority="6241"/>
    <cfRule type="duplicateValues" dxfId="0" priority="6242"/>
    <cfRule type="duplicateValues" dxfId="0" priority="6243"/>
    <cfRule type="duplicateValues" dxfId="0" priority="6244"/>
    <cfRule type="duplicateValues" dxfId="0" priority="6245"/>
    <cfRule type="duplicateValues" dxfId="0" priority="6246"/>
    <cfRule type="duplicateValues" dxfId="0" priority="6247"/>
    <cfRule type="duplicateValues" dxfId="0" priority="6248"/>
    <cfRule type="duplicateValues" dxfId="0" priority="6249"/>
    <cfRule type="duplicateValues" dxfId="0" priority="6250"/>
    <cfRule type="duplicateValues" dxfId="0" priority="6251"/>
    <cfRule type="duplicateValues" dxfId="0" priority="6252"/>
    <cfRule type="duplicateValues" dxfId="1" priority="6253"/>
    <cfRule type="duplicateValues" dxfId="0" priority="6254"/>
    <cfRule type="duplicateValues" dxfId="0" priority="6255"/>
    <cfRule type="duplicateValues" dxfId="0" priority="6256"/>
    <cfRule type="duplicateValues" dxfId="0" priority="6257"/>
    <cfRule type="duplicateValues" dxfId="0" priority="6258"/>
    <cfRule type="duplicateValues" dxfId="0" priority="6259"/>
    <cfRule type="duplicateValues" dxfId="0" priority="6260"/>
    <cfRule type="duplicateValues" dxfId="0" priority="6261"/>
    <cfRule type="duplicateValues" dxfId="0" priority="6262"/>
    <cfRule type="duplicateValues" dxfId="0" priority="6263"/>
    <cfRule type="duplicateValues" dxfId="0" priority="6264"/>
    <cfRule type="duplicateValues" dxfId="0" priority="6265"/>
    <cfRule type="duplicateValues" dxfId="0" priority="6266"/>
    <cfRule type="duplicateValues" dxfId="0" priority="6267"/>
    <cfRule type="duplicateValues" dxfId="0" priority="6268"/>
    <cfRule type="duplicateValues" dxfId="0" priority="6269"/>
    <cfRule type="duplicateValues" dxfId="2" priority="6270"/>
    <cfRule type="duplicateValues" dxfId="0" priority="6271"/>
    <cfRule type="duplicateValues" dxfId="0" priority="6272"/>
  </conditionalFormatting>
  <conditionalFormatting sqref="S470">
    <cfRule type="duplicateValues" dxfId="0" priority="6028"/>
    <cfRule type="duplicateValues" dxfId="0" priority="6029"/>
    <cfRule type="duplicateValues" dxfId="0" priority="6030"/>
    <cfRule type="duplicateValues" dxfId="0" priority="6031"/>
    <cfRule type="duplicateValues" dxfId="0" priority="6032"/>
    <cfRule type="duplicateValues" dxfId="0" priority="6033"/>
    <cfRule type="duplicateValues" dxfId="0" priority="6034"/>
    <cfRule type="duplicateValues" dxfId="0" priority="6035"/>
    <cfRule type="duplicateValues" dxfId="0" priority="6036"/>
    <cfRule type="duplicateValues" dxfId="0" priority="6037"/>
    <cfRule type="duplicateValues" dxfId="0" priority="6038"/>
    <cfRule type="duplicateValues" dxfId="0" priority="6039"/>
    <cfRule type="duplicateValues" dxfId="0" priority="6040"/>
    <cfRule type="duplicateValues" dxfId="0" priority="6041"/>
    <cfRule type="duplicateValues" dxfId="0" priority="6042"/>
    <cfRule type="duplicateValues" dxfId="0" priority="6043"/>
    <cfRule type="duplicateValues" dxfId="0" priority="6044"/>
    <cfRule type="duplicateValues" dxfId="0" priority="6045"/>
    <cfRule type="duplicateValues" dxfId="0" priority="6046"/>
    <cfRule type="duplicateValues" dxfId="0" priority="6047"/>
    <cfRule type="duplicateValues" dxfId="0" priority="6048"/>
    <cfRule type="duplicateValues" dxfId="0" priority="6049"/>
    <cfRule type="duplicateValues" dxfId="0" priority="6050"/>
    <cfRule type="duplicateValues" dxfId="0" priority="6051"/>
    <cfRule type="duplicateValues" dxfId="0" priority="6052"/>
    <cfRule type="duplicateValues" dxfId="0" priority="6053"/>
    <cfRule type="duplicateValues" dxfId="0" priority="6054"/>
    <cfRule type="duplicateValues" dxfId="0" priority="6055"/>
    <cfRule type="duplicateValues" dxfId="0" priority="6056"/>
    <cfRule type="duplicateValues" dxfId="1" priority="6057"/>
    <cfRule type="duplicateValues" dxfId="0" priority="6058"/>
    <cfRule type="duplicateValues" dxfId="0" priority="6059"/>
    <cfRule type="duplicateValues" dxfId="0" priority="6060"/>
    <cfRule type="duplicateValues" dxfId="0" priority="6061"/>
    <cfRule type="duplicateValues" dxfId="0" priority="6062"/>
    <cfRule type="duplicateValues" dxfId="0" priority="6063"/>
    <cfRule type="duplicateValues" dxfId="0" priority="6064"/>
    <cfRule type="duplicateValues" dxfId="0" priority="6065"/>
    <cfRule type="duplicateValues" dxfId="0" priority="6066"/>
    <cfRule type="duplicateValues" dxfId="0" priority="6067"/>
    <cfRule type="duplicateValues" dxfId="0" priority="6068"/>
    <cfRule type="duplicateValues" dxfId="0" priority="6069"/>
    <cfRule type="duplicateValues" dxfId="0" priority="6070"/>
    <cfRule type="duplicateValues" dxfId="0" priority="6071"/>
    <cfRule type="duplicateValues" dxfId="0" priority="6072"/>
    <cfRule type="duplicateValues" dxfId="0" priority="6073"/>
    <cfRule type="duplicateValues" dxfId="2" priority="6074"/>
    <cfRule type="duplicateValues" dxfId="0" priority="6075"/>
    <cfRule type="duplicateValues" dxfId="0" priority="6076"/>
  </conditionalFormatting>
  <conditionalFormatting sqref="S471">
    <cfRule type="duplicateValues" dxfId="0" priority="5979"/>
    <cfRule type="duplicateValues" dxfId="0" priority="5980"/>
    <cfRule type="duplicateValues" dxfId="0" priority="5981"/>
    <cfRule type="duplicateValues" dxfId="0" priority="5982"/>
    <cfRule type="duplicateValues" dxfId="0" priority="5983"/>
    <cfRule type="duplicateValues" dxfId="0" priority="5984"/>
    <cfRule type="duplicateValues" dxfId="0" priority="5985"/>
    <cfRule type="duplicateValues" dxfId="0" priority="5986"/>
    <cfRule type="duplicateValues" dxfId="0" priority="5987"/>
    <cfRule type="duplicateValues" dxfId="0" priority="5988"/>
    <cfRule type="duplicateValues" dxfId="0" priority="5989"/>
    <cfRule type="duplicateValues" dxfId="0" priority="5990"/>
    <cfRule type="duplicateValues" dxfId="0" priority="5991"/>
    <cfRule type="duplicateValues" dxfId="0" priority="5992"/>
    <cfRule type="duplicateValues" dxfId="0" priority="5993"/>
    <cfRule type="duplicateValues" dxfId="0" priority="5994"/>
    <cfRule type="duplicateValues" dxfId="0" priority="5995"/>
    <cfRule type="duplicateValues" dxfId="0" priority="5996"/>
    <cfRule type="duplicateValues" dxfId="0" priority="5997"/>
    <cfRule type="duplicateValues" dxfId="0" priority="5998"/>
    <cfRule type="duplicateValues" dxfId="0" priority="5999"/>
    <cfRule type="duplicateValues" dxfId="0" priority="6000"/>
    <cfRule type="duplicateValues" dxfId="0" priority="6001"/>
    <cfRule type="duplicateValues" dxfId="0" priority="6002"/>
    <cfRule type="duplicateValues" dxfId="0" priority="6003"/>
    <cfRule type="duplicateValues" dxfId="0" priority="6004"/>
    <cfRule type="duplicateValues" dxfId="0" priority="6005"/>
    <cfRule type="duplicateValues" dxfId="0" priority="6006"/>
    <cfRule type="duplicateValues" dxfId="0" priority="6007"/>
    <cfRule type="duplicateValues" dxfId="1" priority="6008"/>
    <cfRule type="duplicateValues" dxfId="0" priority="6009"/>
    <cfRule type="duplicateValues" dxfId="0" priority="6010"/>
    <cfRule type="duplicateValues" dxfId="0" priority="6011"/>
    <cfRule type="duplicateValues" dxfId="0" priority="6012"/>
    <cfRule type="duplicateValues" dxfId="0" priority="6013"/>
    <cfRule type="duplicateValues" dxfId="0" priority="6014"/>
    <cfRule type="duplicateValues" dxfId="0" priority="6015"/>
    <cfRule type="duplicateValues" dxfId="0" priority="6016"/>
    <cfRule type="duplicateValues" dxfId="0" priority="6017"/>
    <cfRule type="duplicateValues" dxfId="0" priority="6018"/>
    <cfRule type="duplicateValues" dxfId="0" priority="6019"/>
    <cfRule type="duplicateValues" dxfId="0" priority="6020"/>
    <cfRule type="duplicateValues" dxfId="0" priority="6021"/>
    <cfRule type="duplicateValues" dxfId="0" priority="6022"/>
    <cfRule type="duplicateValues" dxfId="0" priority="6023"/>
    <cfRule type="duplicateValues" dxfId="0" priority="6024"/>
    <cfRule type="duplicateValues" dxfId="2" priority="6025"/>
    <cfRule type="duplicateValues" dxfId="0" priority="6026"/>
    <cfRule type="duplicateValues" dxfId="0" priority="6027"/>
  </conditionalFormatting>
  <conditionalFormatting sqref="S472">
    <cfRule type="duplicateValues" dxfId="0" priority="5489"/>
    <cfRule type="duplicateValues" dxfId="0" priority="5490"/>
    <cfRule type="duplicateValues" dxfId="0" priority="5491"/>
    <cfRule type="duplicateValues" dxfId="0" priority="5492"/>
    <cfRule type="duplicateValues" dxfId="0" priority="5493"/>
    <cfRule type="duplicateValues" dxfId="0" priority="5494"/>
    <cfRule type="duplicateValues" dxfId="0" priority="5495"/>
    <cfRule type="duplicateValues" dxfId="0" priority="5496"/>
    <cfRule type="duplicateValues" dxfId="0" priority="5497"/>
    <cfRule type="duplicateValues" dxfId="0" priority="5498"/>
    <cfRule type="duplicateValues" dxfId="0" priority="5499"/>
    <cfRule type="duplicateValues" dxfId="0" priority="5500"/>
    <cfRule type="duplicateValues" dxfId="0" priority="5501"/>
    <cfRule type="duplicateValues" dxfId="0" priority="5502"/>
    <cfRule type="duplicateValues" dxfId="0" priority="5503"/>
    <cfRule type="duplicateValues" dxfId="0" priority="5504"/>
    <cfRule type="duplicateValues" dxfId="0" priority="5505"/>
    <cfRule type="duplicateValues" dxfId="0" priority="5506"/>
    <cfRule type="duplicateValues" dxfId="0" priority="5507"/>
    <cfRule type="duplicateValues" dxfId="0" priority="5508"/>
    <cfRule type="duplicateValues" dxfId="0" priority="5509"/>
    <cfRule type="duplicateValues" dxfId="0" priority="5510"/>
    <cfRule type="duplicateValues" dxfId="0" priority="5511"/>
    <cfRule type="duplicateValues" dxfId="0" priority="5512"/>
    <cfRule type="duplicateValues" dxfId="0" priority="5513"/>
    <cfRule type="duplicateValues" dxfId="0" priority="5514"/>
    <cfRule type="duplicateValues" dxfId="0" priority="5515"/>
    <cfRule type="duplicateValues" dxfId="0" priority="5516"/>
    <cfRule type="duplicateValues" dxfId="0" priority="5517"/>
    <cfRule type="duplicateValues" dxfId="1" priority="5518"/>
    <cfRule type="duplicateValues" dxfId="0" priority="5519"/>
    <cfRule type="duplicateValues" dxfId="0" priority="5520"/>
    <cfRule type="duplicateValues" dxfId="0" priority="5521"/>
    <cfRule type="duplicateValues" dxfId="0" priority="5522"/>
    <cfRule type="duplicateValues" dxfId="0" priority="5523"/>
    <cfRule type="duplicateValues" dxfId="0" priority="5524"/>
    <cfRule type="duplicateValues" dxfId="0" priority="5525"/>
    <cfRule type="duplicateValues" dxfId="0" priority="5526"/>
    <cfRule type="duplicateValues" dxfId="0" priority="5527"/>
    <cfRule type="duplicateValues" dxfId="0" priority="5528"/>
    <cfRule type="duplicateValues" dxfId="0" priority="5529"/>
    <cfRule type="duplicateValues" dxfId="0" priority="5530"/>
    <cfRule type="duplicateValues" dxfId="0" priority="5531"/>
    <cfRule type="duplicateValues" dxfId="0" priority="5532"/>
    <cfRule type="duplicateValues" dxfId="0" priority="5533"/>
    <cfRule type="duplicateValues" dxfId="0" priority="5534"/>
    <cfRule type="duplicateValues" dxfId="2" priority="5535"/>
    <cfRule type="duplicateValues" dxfId="0" priority="5536"/>
    <cfRule type="duplicateValues" dxfId="0" priority="5537"/>
  </conditionalFormatting>
  <conditionalFormatting sqref="S476">
    <cfRule type="duplicateValues" dxfId="0" priority="5440"/>
    <cfRule type="duplicateValues" dxfId="0" priority="5441"/>
    <cfRule type="duplicateValues" dxfId="0" priority="5442"/>
    <cfRule type="duplicateValues" dxfId="0" priority="5443"/>
    <cfRule type="duplicateValues" dxfId="0" priority="5444"/>
    <cfRule type="duplicateValues" dxfId="0" priority="5445"/>
    <cfRule type="duplicateValues" dxfId="0" priority="5446"/>
    <cfRule type="duplicateValues" dxfId="0" priority="5447"/>
    <cfRule type="duplicateValues" dxfId="0" priority="5448"/>
    <cfRule type="duplicateValues" dxfId="0" priority="5449"/>
    <cfRule type="duplicateValues" dxfId="0" priority="5450"/>
    <cfRule type="duplicateValues" dxfId="0" priority="5451"/>
    <cfRule type="duplicateValues" dxfId="0" priority="5452"/>
    <cfRule type="duplicateValues" dxfId="0" priority="5453"/>
    <cfRule type="duplicateValues" dxfId="0" priority="5454"/>
    <cfRule type="duplicateValues" dxfId="0" priority="5455"/>
    <cfRule type="duplicateValues" dxfId="0" priority="5456"/>
    <cfRule type="duplicateValues" dxfId="0" priority="5457"/>
    <cfRule type="duplicateValues" dxfId="0" priority="5458"/>
    <cfRule type="duplicateValues" dxfId="0" priority="5459"/>
    <cfRule type="duplicateValues" dxfId="0" priority="5460"/>
    <cfRule type="duplicateValues" dxfId="0" priority="5461"/>
    <cfRule type="duplicateValues" dxfId="0" priority="5462"/>
    <cfRule type="duplicateValues" dxfId="0" priority="5463"/>
    <cfRule type="duplicateValues" dxfId="0" priority="5464"/>
    <cfRule type="duplicateValues" dxfId="0" priority="5465"/>
    <cfRule type="duplicateValues" dxfId="0" priority="5466"/>
    <cfRule type="duplicateValues" dxfId="0" priority="5467"/>
    <cfRule type="duplicateValues" dxfId="0" priority="5468"/>
    <cfRule type="duplicateValues" dxfId="1" priority="5469"/>
    <cfRule type="duplicateValues" dxfId="0" priority="5470"/>
    <cfRule type="duplicateValues" dxfId="0" priority="5471"/>
    <cfRule type="duplicateValues" dxfId="0" priority="5472"/>
    <cfRule type="duplicateValues" dxfId="0" priority="5473"/>
    <cfRule type="duplicateValues" dxfId="0" priority="5474"/>
    <cfRule type="duplicateValues" dxfId="0" priority="5475"/>
    <cfRule type="duplicateValues" dxfId="0" priority="5476"/>
    <cfRule type="duplicateValues" dxfId="0" priority="5477"/>
    <cfRule type="duplicateValues" dxfId="0" priority="5478"/>
    <cfRule type="duplicateValues" dxfId="0" priority="5479"/>
    <cfRule type="duplicateValues" dxfId="0" priority="5480"/>
    <cfRule type="duplicateValues" dxfId="0" priority="5481"/>
    <cfRule type="duplicateValues" dxfId="0" priority="5482"/>
    <cfRule type="duplicateValues" dxfId="0" priority="5483"/>
    <cfRule type="duplicateValues" dxfId="0" priority="5484"/>
    <cfRule type="duplicateValues" dxfId="0" priority="5485"/>
    <cfRule type="duplicateValues" dxfId="2" priority="5486"/>
    <cfRule type="duplicateValues" dxfId="0" priority="5487"/>
    <cfRule type="duplicateValues" dxfId="0" priority="5488"/>
  </conditionalFormatting>
  <conditionalFormatting sqref="S477">
    <cfRule type="duplicateValues" dxfId="0" priority="5881"/>
    <cfRule type="duplicateValues" dxfId="0" priority="5882"/>
    <cfRule type="duplicateValues" dxfId="0" priority="5883"/>
    <cfRule type="duplicateValues" dxfId="0" priority="5884"/>
    <cfRule type="duplicateValues" dxfId="0" priority="5885"/>
    <cfRule type="duplicateValues" dxfId="0" priority="5886"/>
    <cfRule type="duplicateValues" dxfId="0" priority="5887"/>
    <cfRule type="duplicateValues" dxfId="0" priority="5888"/>
    <cfRule type="duplicateValues" dxfId="0" priority="5889"/>
    <cfRule type="duplicateValues" dxfId="0" priority="5890"/>
    <cfRule type="duplicateValues" dxfId="0" priority="5891"/>
    <cfRule type="duplicateValues" dxfId="0" priority="5892"/>
    <cfRule type="duplicateValues" dxfId="0" priority="5893"/>
    <cfRule type="duplicateValues" dxfId="0" priority="5894"/>
    <cfRule type="duplicateValues" dxfId="0" priority="5895"/>
    <cfRule type="duplicateValues" dxfId="0" priority="5896"/>
    <cfRule type="duplicateValues" dxfId="0" priority="5897"/>
    <cfRule type="duplicateValues" dxfId="0" priority="5898"/>
    <cfRule type="duplicateValues" dxfId="0" priority="5899"/>
    <cfRule type="duplicateValues" dxfId="0" priority="5900"/>
    <cfRule type="duplicateValues" dxfId="0" priority="5901"/>
    <cfRule type="duplicateValues" dxfId="0" priority="5902"/>
    <cfRule type="duplicateValues" dxfId="0" priority="5903"/>
    <cfRule type="duplicateValues" dxfId="0" priority="5904"/>
    <cfRule type="duplicateValues" dxfId="0" priority="5905"/>
    <cfRule type="duplicateValues" dxfId="0" priority="5906"/>
    <cfRule type="duplicateValues" dxfId="0" priority="5907"/>
    <cfRule type="duplicateValues" dxfId="0" priority="5908"/>
    <cfRule type="duplicateValues" dxfId="0" priority="5909"/>
    <cfRule type="duplicateValues" dxfId="1" priority="5910"/>
    <cfRule type="duplicateValues" dxfId="0" priority="5911"/>
    <cfRule type="duplicateValues" dxfId="0" priority="5912"/>
    <cfRule type="duplicateValues" dxfId="0" priority="5913"/>
    <cfRule type="duplicateValues" dxfId="0" priority="5914"/>
    <cfRule type="duplicateValues" dxfId="0" priority="5915"/>
    <cfRule type="duplicateValues" dxfId="0" priority="5916"/>
    <cfRule type="duplicateValues" dxfId="0" priority="5917"/>
    <cfRule type="duplicateValues" dxfId="0" priority="5918"/>
    <cfRule type="duplicateValues" dxfId="0" priority="5919"/>
    <cfRule type="duplicateValues" dxfId="0" priority="5920"/>
    <cfRule type="duplicateValues" dxfId="0" priority="5921"/>
    <cfRule type="duplicateValues" dxfId="0" priority="5922"/>
    <cfRule type="duplicateValues" dxfId="0" priority="5923"/>
    <cfRule type="duplicateValues" dxfId="0" priority="5924"/>
    <cfRule type="duplicateValues" dxfId="0" priority="5925"/>
    <cfRule type="duplicateValues" dxfId="0" priority="5926"/>
    <cfRule type="duplicateValues" dxfId="2" priority="5927"/>
    <cfRule type="duplicateValues" dxfId="0" priority="5928"/>
    <cfRule type="duplicateValues" dxfId="0" priority="5929"/>
  </conditionalFormatting>
  <conditionalFormatting sqref="S479">
    <cfRule type="duplicateValues" dxfId="0" priority="5832"/>
    <cfRule type="duplicateValues" dxfId="0" priority="5833"/>
    <cfRule type="duplicateValues" dxfId="0" priority="5834"/>
    <cfRule type="duplicateValues" dxfId="0" priority="5835"/>
    <cfRule type="duplicateValues" dxfId="0" priority="5836"/>
    <cfRule type="duplicateValues" dxfId="0" priority="5837"/>
    <cfRule type="duplicateValues" dxfId="0" priority="5838"/>
    <cfRule type="duplicateValues" dxfId="0" priority="5839"/>
    <cfRule type="duplicateValues" dxfId="0" priority="5840"/>
    <cfRule type="duplicateValues" dxfId="0" priority="5841"/>
    <cfRule type="duplicateValues" dxfId="0" priority="5842"/>
    <cfRule type="duplicateValues" dxfId="0" priority="5843"/>
    <cfRule type="duplicateValues" dxfId="0" priority="5844"/>
    <cfRule type="duplicateValues" dxfId="0" priority="5845"/>
    <cfRule type="duplicateValues" dxfId="0" priority="5846"/>
    <cfRule type="duplicateValues" dxfId="0" priority="5847"/>
    <cfRule type="duplicateValues" dxfId="0" priority="5848"/>
    <cfRule type="duplicateValues" dxfId="0" priority="5849"/>
    <cfRule type="duplicateValues" dxfId="0" priority="5850"/>
    <cfRule type="duplicateValues" dxfId="0" priority="5851"/>
    <cfRule type="duplicateValues" dxfId="0" priority="5852"/>
    <cfRule type="duplicateValues" dxfId="0" priority="5853"/>
    <cfRule type="duplicateValues" dxfId="0" priority="5854"/>
    <cfRule type="duplicateValues" dxfId="0" priority="5855"/>
    <cfRule type="duplicateValues" dxfId="0" priority="5856"/>
    <cfRule type="duplicateValues" dxfId="0" priority="5857"/>
    <cfRule type="duplicateValues" dxfId="0" priority="5858"/>
    <cfRule type="duplicateValues" dxfId="0" priority="5859"/>
    <cfRule type="duplicateValues" dxfId="0" priority="5860"/>
    <cfRule type="duplicateValues" dxfId="1" priority="5861"/>
    <cfRule type="duplicateValues" dxfId="0" priority="5862"/>
    <cfRule type="duplicateValues" dxfId="0" priority="5863"/>
    <cfRule type="duplicateValues" dxfId="0" priority="5864"/>
    <cfRule type="duplicateValues" dxfId="0" priority="5865"/>
    <cfRule type="duplicateValues" dxfId="0" priority="5866"/>
    <cfRule type="duplicateValues" dxfId="0" priority="5867"/>
    <cfRule type="duplicateValues" dxfId="0" priority="5868"/>
    <cfRule type="duplicateValues" dxfId="0" priority="5869"/>
    <cfRule type="duplicateValues" dxfId="0" priority="5870"/>
    <cfRule type="duplicateValues" dxfId="0" priority="5871"/>
    <cfRule type="duplicateValues" dxfId="0" priority="5872"/>
    <cfRule type="duplicateValues" dxfId="0" priority="5873"/>
    <cfRule type="duplicateValues" dxfId="0" priority="5874"/>
    <cfRule type="duplicateValues" dxfId="0" priority="5875"/>
    <cfRule type="duplicateValues" dxfId="0" priority="5876"/>
    <cfRule type="duplicateValues" dxfId="0" priority="5877"/>
    <cfRule type="duplicateValues" dxfId="2" priority="5878"/>
    <cfRule type="duplicateValues" dxfId="0" priority="5879"/>
    <cfRule type="duplicateValues" dxfId="0" priority="5880"/>
  </conditionalFormatting>
  <conditionalFormatting sqref="S482">
    <cfRule type="duplicateValues" dxfId="0" priority="5783"/>
    <cfRule type="duplicateValues" dxfId="0" priority="5784"/>
    <cfRule type="duplicateValues" dxfId="0" priority="5785"/>
    <cfRule type="duplicateValues" dxfId="0" priority="5786"/>
    <cfRule type="duplicateValues" dxfId="0" priority="5787"/>
    <cfRule type="duplicateValues" dxfId="0" priority="5788"/>
    <cfRule type="duplicateValues" dxfId="0" priority="5789"/>
    <cfRule type="duplicateValues" dxfId="0" priority="5790"/>
    <cfRule type="duplicateValues" dxfId="0" priority="5791"/>
    <cfRule type="duplicateValues" dxfId="0" priority="5792"/>
    <cfRule type="duplicateValues" dxfId="0" priority="5793"/>
    <cfRule type="duplicateValues" dxfId="0" priority="5794"/>
    <cfRule type="duplicateValues" dxfId="0" priority="5795"/>
    <cfRule type="duplicateValues" dxfId="0" priority="5796"/>
    <cfRule type="duplicateValues" dxfId="0" priority="5797"/>
    <cfRule type="duplicateValues" dxfId="0" priority="5798"/>
    <cfRule type="duplicateValues" dxfId="0" priority="5799"/>
    <cfRule type="duplicateValues" dxfId="0" priority="5800"/>
    <cfRule type="duplicateValues" dxfId="0" priority="5801"/>
    <cfRule type="duplicateValues" dxfId="0" priority="5802"/>
    <cfRule type="duplicateValues" dxfId="0" priority="5803"/>
    <cfRule type="duplicateValues" dxfId="0" priority="5804"/>
    <cfRule type="duplicateValues" dxfId="0" priority="5805"/>
    <cfRule type="duplicateValues" dxfId="0" priority="5806"/>
    <cfRule type="duplicateValues" dxfId="0" priority="5807"/>
    <cfRule type="duplicateValues" dxfId="0" priority="5808"/>
    <cfRule type="duplicateValues" dxfId="0" priority="5809"/>
    <cfRule type="duplicateValues" dxfId="0" priority="5810"/>
    <cfRule type="duplicateValues" dxfId="0" priority="5811"/>
    <cfRule type="duplicateValues" dxfId="1" priority="5812"/>
    <cfRule type="duplicateValues" dxfId="0" priority="5813"/>
    <cfRule type="duplicateValues" dxfId="0" priority="5814"/>
    <cfRule type="duplicateValues" dxfId="0" priority="5815"/>
    <cfRule type="duplicateValues" dxfId="0" priority="5816"/>
    <cfRule type="duplicateValues" dxfId="0" priority="5817"/>
    <cfRule type="duplicateValues" dxfId="0" priority="5818"/>
    <cfRule type="duplicateValues" dxfId="0" priority="5819"/>
    <cfRule type="duplicateValues" dxfId="0" priority="5820"/>
    <cfRule type="duplicateValues" dxfId="0" priority="5821"/>
    <cfRule type="duplicateValues" dxfId="0" priority="5822"/>
    <cfRule type="duplicateValues" dxfId="0" priority="5823"/>
    <cfRule type="duplicateValues" dxfId="0" priority="5824"/>
    <cfRule type="duplicateValues" dxfId="0" priority="5825"/>
    <cfRule type="duplicateValues" dxfId="0" priority="5826"/>
    <cfRule type="duplicateValues" dxfId="0" priority="5827"/>
    <cfRule type="duplicateValues" dxfId="0" priority="5828"/>
    <cfRule type="duplicateValues" dxfId="2" priority="5829"/>
    <cfRule type="duplicateValues" dxfId="0" priority="5830"/>
    <cfRule type="duplicateValues" dxfId="0" priority="5831"/>
  </conditionalFormatting>
  <conditionalFormatting sqref="S486">
    <cfRule type="duplicateValues" dxfId="0" priority="5734"/>
    <cfRule type="duplicateValues" dxfId="0" priority="5735"/>
    <cfRule type="duplicateValues" dxfId="0" priority="5736"/>
    <cfRule type="duplicateValues" dxfId="0" priority="5737"/>
    <cfRule type="duplicateValues" dxfId="0" priority="5738"/>
    <cfRule type="duplicateValues" dxfId="0" priority="5739"/>
    <cfRule type="duplicateValues" dxfId="0" priority="5740"/>
    <cfRule type="duplicateValues" dxfId="0" priority="5741"/>
    <cfRule type="duplicateValues" dxfId="0" priority="5742"/>
    <cfRule type="duplicateValues" dxfId="0" priority="5743"/>
    <cfRule type="duplicateValues" dxfId="0" priority="5744"/>
    <cfRule type="duplicateValues" dxfId="0" priority="5745"/>
    <cfRule type="duplicateValues" dxfId="0" priority="5746"/>
    <cfRule type="duplicateValues" dxfId="0" priority="5747"/>
    <cfRule type="duplicateValues" dxfId="0" priority="5748"/>
    <cfRule type="duplicateValues" dxfId="0" priority="5749"/>
    <cfRule type="duplicateValues" dxfId="0" priority="5750"/>
    <cfRule type="duplicateValues" dxfId="0" priority="5751"/>
    <cfRule type="duplicateValues" dxfId="0" priority="5752"/>
    <cfRule type="duplicateValues" dxfId="0" priority="5753"/>
    <cfRule type="duplicateValues" dxfId="0" priority="5754"/>
    <cfRule type="duplicateValues" dxfId="0" priority="5755"/>
    <cfRule type="duplicateValues" dxfId="0" priority="5756"/>
    <cfRule type="duplicateValues" dxfId="0" priority="5757"/>
    <cfRule type="duplicateValues" dxfId="0" priority="5758"/>
    <cfRule type="duplicateValues" dxfId="0" priority="5759"/>
    <cfRule type="duplicateValues" dxfId="0" priority="5760"/>
    <cfRule type="duplicateValues" dxfId="0" priority="5761"/>
    <cfRule type="duplicateValues" dxfId="0" priority="5762"/>
    <cfRule type="duplicateValues" dxfId="1" priority="5763"/>
    <cfRule type="duplicateValues" dxfId="0" priority="5764"/>
    <cfRule type="duplicateValues" dxfId="0" priority="5765"/>
    <cfRule type="duplicateValues" dxfId="0" priority="5766"/>
    <cfRule type="duplicateValues" dxfId="0" priority="5767"/>
    <cfRule type="duplicateValues" dxfId="0" priority="5768"/>
    <cfRule type="duplicateValues" dxfId="0" priority="5769"/>
    <cfRule type="duplicateValues" dxfId="0" priority="5770"/>
    <cfRule type="duplicateValues" dxfId="0" priority="5771"/>
    <cfRule type="duplicateValues" dxfId="0" priority="5772"/>
    <cfRule type="duplicateValues" dxfId="0" priority="5773"/>
    <cfRule type="duplicateValues" dxfId="0" priority="5774"/>
    <cfRule type="duplicateValues" dxfId="0" priority="5775"/>
    <cfRule type="duplicateValues" dxfId="0" priority="5776"/>
    <cfRule type="duplicateValues" dxfId="0" priority="5777"/>
    <cfRule type="duplicateValues" dxfId="0" priority="5778"/>
    <cfRule type="duplicateValues" dxfId="0" priority="5779"/>
    <cfRule type="duplicateValues" dxfId="2" priority="5780"/>
    <cfRule type="duplicateValues" dxfId="0" priority="5781"/>
    <cfRule type="duplicateValues" dxfId="0" priority="5782"/>
  </conditionalFormatting>
  <conditionalFormatting sqref="S490">
    <cfRule type="duplicateValues" dxfId="0" priority="5685"/>
    <cfRule type="duplicateValues" dxfId="0" priority="5686"/>
    <cfRule type="duplicateValues" dxfId="0" priority="5687"/>
    <cfRule type="duplicateValues" dxfId="0" priority="5688"/>
    <cfRule type="duplicateValues" dxfId="0" priority="5689"/>
    <cfRule type="duplicateValues" dxfId="0" priority="5690"/>
    <cfRule type="duplicateValues" dxfId="0" priority="5691"/>
    <cfRule type="duplicateValues" dxfId="0" priority="5692"/>
    <cfRule type="duplicateValues" dxfId="0" priority="5693"/>
    <cfRule type="duplicateValues" dxfId="0" priority="5694"/>
    <cfRule type="duplicateValues" dxfId="0" priority="5695"/>
    <cfRule type="duplicateValues" dxfId="0" priority="5696"/>
    <cfRule type="duplicateValues" dxfId="0" priority="5697"/>
    <cfRule type="duplicateValues" dxfId="0" priority="5698"/>
    <cfRule type="duplicateValues" dxfId="0" priority="5699"/>
    <cfRule type="duplicateValues" dxfId="0" priority="5700"/>
    <cfRule type="duplicateValues" dxfId="0" priority="5701"/>
    <cfRule type="duplicateValues" dxfId="0" priority="5702"/>
    <cfRule type="duplicateValues" dxfId="0" priority="5703"/>
    <cfRule type="duplicateValues" dxfId="0" priority="5704"/>
    <cfRule type="duplicateValues" dxfId="0" priority="5705"/>
    <cfRule type="duplicateValues" dxfId="0" priority="5706"/>
    <cfRule type="duplicateValues" dxfId="0" priority="5707"/>
    <cfRule type="duplicateValues" dxfId="0" priority="5708"/>
    <cfRule type="duplicateValues" dxfId="0" priority="5709"/>
    <cfRule type="duplicateValues" dxfId="0" priority="5710"/>
    <cfRule type="duplicateValues" dxfId="0" priority="5711"/>
    <cfRule type="duplicateValues" dxfId="0" priority="5712"/>
    <cfRule type="duplicateValues" dxfId="0" priority="5713"/>
    <cfRule type="duplicateValues" dxfId="1" priority="5714"/>
    <cfRule type="duplicateValues" dxfId="0" priority="5715"/>
    <cfRule type="duplicateValues" dxfId="0" priority="5716"/>
    <cfRule type="duplicateValues" dxfId="0" priority="5717"/>
    <cfRule type="duplicateValues" dxfId="0" priority="5718"/>
    <cfRule type="duplicateValues" dxfId="0" priority="5719"/>
    <cfRule type="duplicateValues" dxfId="0" priority="5720"/>
    <cfRule type="duplicateValues" dxfId="0" priority="5721"/>
    <cfRule type="duplicateValues" dxfId="0" priority="5722"/>
    <cfRule type="duplicateValues" dxfId="0" priority="5723"/>
    <cfRule type="duplicateValues" dxfId="0" priority="5724"/>
    <cfRule type="duplicateValues" dxfId="0" priority="5725"/>
    <cfRule type="duplicateValues" dxfId="0" priority="5726"/>
    <cfRule type="duplicateValues" dxfId="0" priority="5727"/>
    <cfRule type="duplicateValues" dxfId="0" priority="5728"/>
    <cfRule type="duplicateValues" dxfId="0" priority="5729"/>
    <cfRule type="duplicateValues" dxfId="0" priority="5730"/>
    <cfRule type="duplicateValues" dxfId="2" priority="5731"/>
    <cfRule type="duplicateValues" dxfId="0" priority="5732"/>
    <cfRule type="duplicateValues" dxfId="0" priority="5733"/>
  </conditionalFormatting>
  <conditionalFormatting sqref="S491">
    <cfRule type="duplicateValues" dxfId="0" priority="5636"/>
    <cfRule type="duplicateValues" dxfId="0" priority="5637"/>
    <cfRule type="duplicateValues" dxfId="0" priority="5638"/>
    <cfRule type="duplicateValues" dxfId="0" priority="5639"/>
    <cfRule type="duplicateValues" dxfId="0" priority="5640"/>
    <cfRule type="duplicateValues" dxfId="0" priority="5641"/>
    <cfRule type="duplicateValues" dxfId="0" priority="5642"/>
    <cfRule type="duplicateValues" dxfId="0" priority="5643"/>
    <cfRule type="duplicateValues" dxfId="0" priority="5644"/>
    <cfRule type="duplicateValues" dxfId="0" priority="5645"/>
    <cfRule type="duplicateValues" dxfId="0" priority="5646"/>
    <cfRule type="duplicateValues" dxfId="0" priority="5647"/>
    <cfRule type="duplicateValues" dxfId="0" priority="5648"/>
    <cfRule type="duplicateValues" dxfId="0" priority="5649"/>
    <cfRule type="duplicateValues" dxfId="0" priority="5650"/>
    <cfRule type="duplicateValues" dxfId="0" priority="5651"/>
    <cfRule type="duplicateValues" dxfId="0" priority="5652"/>
    <cfRule type="duplicateValues" dxfId="0" priority="5653"/>
    <cfRule type="duplicateValues" dxfId="0" priority="5654"/>
    <cfRule type="duplicateValues" dxfId="0" priority="5655"/>
    <cfRule type="duplicateValues" dxfId="0" priority="5656"/>
    <cfRule type="duplicateValues" dxfId="0" priority="5657"/>
    <cfRule type="duplicateValues" dxfId="0" priority="5658"/>
    <cfRule type="duplicateValues" dxfId="0" priority="5659"/>
    <cfRule type="duplicateValues" dxfId="0" priority="5660"/>
    <cfRule type="duplicateValues" dxfId="0" priority="5661"/>
    <cfRule type="duplicateValues" dxfId="0" priority="5662"/>
    <cfRule type="duplicateValues" dxfId="0" priority="5663"/>
    <cfRule type="duplicateValues" dxfId="0" priority="5664"/>
    <cfRule type="duplicateValues" dxfId="1" priority="5665"/>
    <cfRule type="duplicateValues" dxfId="0" priority="5666"/>
    <cfRule type="duplicateValues" dxfId="0" priority="5667"/>
    <cfRule type="duplicateValues" dxfId="0" priority="5668"/>
    <cfRule type="duplicateValues" dxfId="0" priority="5669"/>
    <cfRule type="duplicateValues" dxfId="0" priority="5670"/>
    <cfRule type="duplicateValues" dxfId="0" priority="5671"/>
    <cfRule type="duplicateValues" dxfId="0" priority="5672"/>
    <cfRule type="duplicateValues" dxfId="0" priority="5673"/>
    <cfRule type="duplicateValues" dxfId="0" priority="5674"/>
    <cfRule type="duplicateValues" dxfId="0" priority="5675"/>
    <cfRule type="duplicateValues" dxfId="0" priority="5676"/>
    <cfRule type="duplicateValues" dxfId="0" priority="5677"/>
    <cfRule type="duplicateValues" dxfId="0" priority="5678"/>
    <cfRule type="duplicateValues" dxfId="0" priority="5679"/>
    <cfRule type="duplicateValues" dxfId="0" priority="5680"/>
    <cfRule type="duplicateValues" dxfId="0" priority="5681"/>
    <cfRule type="duplicateValues" dxfId="2" priority="5682"/>
    <cfRule type="duplicateValues" dxfId="0" priority="5683"/>
    <cfRule type="duplicateValues" dxfId="0" priority="5684"/>
  </conditionalFormatting>
  <conditionalFormatting sqref="H492">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1"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2" priority="831"/>
    <cfRule type="duplicateValues" dxfId="0" priority="832"/>
    <cfRule type="duplicateValues" dxfId="0" priority="833"/>
  </conditionalFormatting>
  <conditionalFormatting sqref="I492">
    <cfRule type="duplicateValues" dxfId="0" priority="5195"/>
    <cfRule type="duplicateValues" dxfId="0" priority="5196"/>
    <cfRule type="duplicateValues" dxfId="0" priority="5197"/>
    <cfRule type="duplicateValues" dxfId="0" priority="5198"/>
    <cfRule type="duplicateValues" dxfId="0" priority="5199"/>
    <cfRule type="duplicateValues" dxfId="0" priority="5200"/>
    <cfRule type="duplicateValues" dxfId="0" priority="5201"/>
    <cfRule type="duplicateValues" dxfId="0" priority="5202"/>
    <cfRule type="duplicateValues" dxfId="0" priority="5203"/>
    <cfRule type="duplicateValues" dxfId="0" priority="5204"/>
    <cfRule type="duplicateValues" dxfId="0" priority="5205"/>
    <cfRule type="duplicateValues" dxfId="0" priority="5206"/>
    <cfRule type="duplicateValues" dxfId="0" priority="5207"/>
    <cfRule type="duplicateValues" dxfId="0" priority="5208"/>
    <cfRule type="duplicateValues" dxfId="0" priority="5209"/>
    <cfRule type="duplicateValues" dxfId="0" priority="5210"/>
    <cfRule type="duplicateValues" dxfId="0" priority="5211"/>
    <cfRule type="duplicateValues" dxfId="0" priority="5212"/>
    <cfRule type="duplicateValues" dxfId="0" priority="5213"/>
    <cfRule type="duplicateValues" dxfId="0" priority="5214"/>
    <cfRule type="duplicateValues" dxfId="0" priority="5215"/>
    <cfRule type="duplicateValues" dxfId="0" priority="5216"/>
    <cfRule type="duplicateValues" dxfId="0" priority="5217"/>
    <cfRule type="duplicateValues" dxfId="0" priority="5218"/>
    <cfRule type="duplicateValues" dxfId="0" priority="5219"/>
    <cfRule type="duplicateValues" dxfId="0" priority="5220"/>
    <cfRule type="duplicateValues" dxfId="0" priority="5221"/>
    <cfRule type="duplicateValues" dxfId="0" priority="5222"/>
    <cfRule type="duplicateValues" dxfId="0" priority="5223"/>
    <cfRule type="duplicateValues" dxfId="1" priority="5224"/>
    <cfRule type="duplicateValues" dxfId="0" priority="5225"/>
    <cfRule type="duplicateValues" dxfId="0" priority="5226"/>
    <cfRule type="duplicateValues" dxfId="0" priority="5227"/>
    <cfRule type="duplicateValues" dxfId="0" priority="5228"/>
    <cfRule type="duplicateValues" dxfId="0" priority="5229"/>
    <cfRule type="duplicateValues" dxfId="0" priority="5230"/>
    <cfRule type="duplicateValues" dxfId="0" priority="5231"/>
    <cfRule type="duplicateValues" dxfId="0" priority="5232"/>
    <cfRule type="duplicateValues" dxfId="0" priority="5233"/>
    <cfRule type="duplicateValues" dxfId="0" priority="5234"/>
    <cfRule type="duplicateValues" dxfId="0" priority="5235"/>
    <cfRule type="duplicateValues" dxfId="0" priority="5236"/>
    <cfRule type="duplicateValues" dxfId="0" priority="5237"/>
    <cfRule type="duplicateValues" dxfId="0" priority="5238"/>
    <cfRule type="duplicateValues" dxfId="0" priority="5239"/>
    <cfRule type="duplicateValues" dxfId="0" priority="5240"/>
    <cfRule type="duplicateValues" dxfId="2" priority="5241"/>
    <cfRule type="duplicateValues" dxfId="0" priority="5242"/>
    <cfRule type="duplicateValues" dxfId="0" priority="5243"/>
  </conditionalFormatting>
  <conditionalFormatting sqref="K492">
    <cfRule type="duplicateValues" dxfId="0" priority="7353"/>
    <cfRule type="duplicateValues" dxfId="0" priority="7356"/>
    <cfRule type="duplicateValues" dxfId="0" priority="7359"/>
    <cfRule type="duplicateValues" dxfId="0" priority="7362"/>
    <cfRule type="duplicateValues" dxfId="0" priority="7365"/>
    <cfRule type="duplicateValues" dxfId="0" priority="7368"/>
    <cfRule type="duplicateValues" dxfId="0" priority="7371"/>
    <cfRule type="duplicateValues" dxfId="0" priority="7374"/>
    <cfRule type="duplicateValues" dxfId="0" priority="7377"/>
    <cfRule type="duplicateValues" dxfId="0" priority="7380"/>
    <cfRule type="duplicateValues" dxfId="0" priority="7383"/>
    <cfRule type="duplicateValues" dxfId="0" priority="7386"/>
    <cfRule type="duplicateValues" dxfId="0" priority="7389"/>
    <cfRule type="duplicateValues" dxfId="0" priority="7392"/>
    <cfRule type="duplicateValues" dxfId="0" priority="7395"/>
    <cfRule type="duplicateValues" dxfId="0" priority="7398"/>
    <cfRule type="duplicateValues" dxfId="0" priority="7401"/>
    <cfRule type="duplicateValues" dxfId="0" priority="7404"/>
    <cfRule type="duplicateValues" dxfId="0" priority="7407"/>
    <cfRule type="duplicateValues" dxfId="0" priority="7410"/>
    <cfRule type="duplicateValues" dxfId="0" priority="7413"/>
    <cfRule type="duplicateValues" dxfId="0" priority="7416"/>
    <cfRule type="duplicateValues" dxfId="0" priority="7419"/>
    <cfRule type="duplicateValues" dxfId="0" priority="7422"/>
    <cfRule type="duplicateValues" dxfId="0" priority="7425"/>
    <cfRule type="duplicateValues" dxfId="0" priority="7428"/>
    <cfRule type="duplicateValues" dxfId="0" priority="7431"/>
    <cfRule type="duplicateValues" dxfId="0" priority="7434"/>
    <cfRule type="duplicateValues" dxfId="0" priority="7437"/>
    <cfRule type="duplicateValues" dxfId="1" priority="7440"/>
    <cfRule type="duplicateValues" dxfId="0" priority="7443"/>
    <cfRule type="duplicateValues" dxfId="0" priority="7446"/>
    <cfRule type="duplicateValues" dxfId="0" priority="7449"/>
    <cfRule type="duplicateValues" dxfId="0" priority="7452"/>
    <cfRule type="duplicateValues" dxfId="0" priority="7455"/>
    <cfRule type="duplicateValues" dxfId="0" priority="7458"/>
    <cfRule type="duplicateValues" dxfId="0" priority="7461"/>
    <cfRule type="duplicateValues" dxfId="0" priority="7464"/>
    <cfRule type="duplicateValues" dxfId="0" priority="7467"/>
    <cfRule type="duplicateValues" dxfId="0" priority="7470"/>
    <cfRule type="duplicateValues" dxfId="0" priority="7473"/>
    <cfRule type="duplicateValues" dxfId="0" priority="7476"/>
    <cfRule type="duplicateValues" dxfId="0" priority="7479"/>
    <cfRule type="duplicateValues" dxfId="0" priority="7482"/>
    <cfRule type="duplicateValues" dxfId="0" priority="7485"/>
    <cfRule type="duplicateValues" dxfId="0" priority="7488"/>
    <cfRule type="duplicateValues" dxfId="2" priority="7491"/>
    <cfRule type="duplicateValues" dxfId="0" priority="7494"/>
    <cfRule type="duplicateValues" dxfId="0" priority="7497"/>
  </conditionalFormatting>
  <conditionalFormatting sqref="L492">
    <cfRule type="duplicateValues" dxfId="0" priority="7352"/>
    <cfRule type="duplicateValues" dxfId="0" priority="7355"/>
    <cfRule type="duplicateValues" dxfId="0" priority="7358"/>
    <cfRule type="duplicateValues" dxfId="0" priority="7361"/>
    <cfRule type="duplicateValues" dxfId="0" priority="7364"/>
    <cfRule type="duplicateValues" dxfId="0" priority="7367"/>
    <cfRule type="duplicateValues" dxfId="0" priority="7370"/>
    <cfRule type="duplicateValues" dxfId="0" priority="7373"/>
    <cfRule type="duplicateValues" dxfId="0" priority="7376"/>
    <cfRule type="duplicateValues" dxfId="0" priority="7379"/>
    <cfRule type="duplicateValues" dxfId="0" priority="7382"/>
    <cfRule type="duplicateValues" dxfId="0" priority="7385"/>
    <cfRule type="duplicateValues" dxfId="0" priority="7388"/>
    <cfRule type="duplicateValues" dxfId="0" priority="7391"/>
    <cfRule type="duplicateValues" dxfId="0" priority="7394"/>
    <cfRule type="duplicateValues" dxfId="0" priority="7397"/>
    <cfRule type="duplicateValues" dxfId="0" priority="7400"/>
    <cfRule type="duplicateValues" dxfId="0" priority="7403"/>
    <cfRule type="duplicateValues" dxfId="0" priority="7406"/>
    <cfRule type="duplicateValues" dxfId="0" priority="7409"/>
    <cfRule type="duplicateValues" dxfId="0" priority="7412"/>
    <cfRule type="duplicateValues" dxfId="0" priority="7415"/>
    <cfRule type="duplicateValues" dxfId="0" priority="7418"/>
    <cfRule type="duplicateValues" dxfId="0" priority="7421"/>
    <cfRule type="duplicateValues" dxfId="0" priority="7424"/>
    <cfRule type="duplicateValues" dxfId="0" priority="7427"/>
    <cfRule type="duplicateValues" dxfId="0" priority="7430"/>
    <cfRule type="duplicateValues" dxfId="0" priority="7433"/>
    <cfRule type="duplicateValues" dxfId="0" priority="7436"/>
    <cfRule type="duplicateValues" dxfId="1" priority="7439"/>
    <cfRule type="duplicateValues" dxfId="0" priority="7442"/>
    <cfRule type="duplicateValues" dxfId="0" priority="7445"/>
    <cfRule type="duplicateValues" dxfId="0" priority="7448"/>
    <cfRule type="duplicateValues" dxfId="0" priority="7451"/>
    <cfRule type="duplicateValues" dxfId="0" priority="7454"/>
    <cfRule type="duplicateValues" dxfId="0" priority="7457"/>
    <cfRule type="duplicateValues" dxfId="0" priority="7460"/>
    <cfRule type="duplicateValues" dxfId="0" priority="7463"/>
    <cfRule type="duplicateValues" dxfId="0" priority="7466"/>
    <cfRule type="duplicateValues" dxfId="0" priority="7469"/>
    <cfRule type="duplicateValues" dxfId="0" priority="7472"/>
    <cfRule type="duplicateValues" dxfId="0" priority="7475"/>
    <cfRule type="duplicateValues" dxfId="0" priority="7478"/>
    <cfRule type="duplicateValues" dxfId="0" priority="7481"/>
    <cfRule type="duplicateValues" dxfId="0" priority="7484"/>
    <cfRule type="duplicateValues" dxfId="0" priority="7487"/>
    <cfRule type="duplicateValues" dxfId="2" priority="7490"/>
    <cfRule type="duplicateValues" dxfId="0" priority="7493"/>
    <cfRule type="duplicateValues" dxfId="0" priority="7496"/>
  </conditionalFormatting>
  <conditionalFormatting sqref="S492">
    <cfRule type="duplicateValues" dxfId="0" priority="5587"/>
    <cfRule type="duplicateValues" dxfId="0" priority="5588"/>
    <cfRule type="duplicateValues" dxfId="0" priority="5589"/>
    <cfRule type="duplicateValues" dxfId="0" priority="5590"/>
    <cfRule type="duplicateValues" dxfId="0" priority="5591"/>
    <cfRule type="duplicateValues" dxfId="0" priority="5592"/>
    <cfRule type="duplicateValues" dxfId="0" priority="5593"/>
    <cfRule type="duplicateValues" dxfId="0" priority="5594"/>
    <cfRule type="duplicateValues" dxfId="0" priority="5595"/>
    <cfRule type="duplicateValues" dxfId="0" priority="5596"/>
    <cfRule type="duplicateValues" dxfId="0" priority="5597"/>
    <cfRule type="duplicateValues" dxfId="0" priority="5598"/>
    <cfRule type="duplicateValues" dxfId="0" priority="5599"/>
    <cfRule type="duplicateValues" dxfId="0" priority="5600"/>
    <cfRule type="duplicateValues" dxfId="0" priority="5601"/>
    <cfRule type="duplicateValues" dxfId="0" priority="5602"/>
    <cfRule type="duplicateValues" dxfId="0" priority="5603"/>
    <cfRule type="duplicateValues" dxfId="0" priority="5604"/>
    <cfRule type="duplicateValues" dxfId="0" priority="5605"/>
    <cfRule type="duplicateValues" dxfId="0" priority="5606"/>
    <cfRule type="duplicateValues" dxfId="0" priority="5607"/>
    <cfRule type="duplicateValues" dxfId="0" priority="5608"/>
    <cfRule type="duplicateValues" dxfId="0" priority="5609"/>
    <cfRule type="duplicateValues" dxfId="0" priority="5610"/>
    <cfRule type="duplicateValues" dxfId="0" priority="5611"/>
    <cfRule type="duplicateValues" dxfId="0" priority="5612"/>
    <cfRule type="duplicateValues" dxfId="0" priority="5613"/>
    <cfRule type="duplicateValues" dxfId="0" priority="5614"/>
    <cfRule type="duplicateValues" dxfId="0" priority="5615"/>
    <cfRule type="duplicateValues" dxfId="1" priority="5616"/>
    <cfRule type="duplicateValues" dxfId="0" priority="5617"/>
    <cfRule type="duplicateValues" dxfId="0" priority="5618"/>
    <cfRule type="duplicateValues" dxfId="0" priority="5619"/>
    <cfRule type="duplicateValues" dxfId="0" priority="5620"/>
    <cfRule type="duplicateValues" dxfId="0" priority="5621"/>
    <cfRule type="duplicateValues" dxfId="0" priority="5622"/>
    <cfRule type="duplicateValues" dxfId="0" priority="5623"/>
    <cfRule type="duplicateValues" dxfId="0" priority="5624"/>
    <cfRule type="duplicateValues" dxfId="0" priority="5625"/>
    <cfRule type="duplicateValues" dxfId="0" priority="5626"/>
    <cfRule type="duplicateValues" dxfId="0" priority="5627"/>
    <cfRule type="duplicateValues" dxfId="0" priority="5628"/>
    <cfRule type="duplicateValues" dxfId="0" priority="5629"/>
    <cfRule type="duplicateValues" dxfId="0" priority="5630"/>
    <cfRule type="duplicateValues" dxfId="0" priority="5631"/>
    <cfRule type="duplicateValues" dxfId="0" priority="5632"/>
    <cfRule type="duplicateValues" dxfId="2" priority="5633"/>
    <cfRule type="duplicateValues" dxfId="0" priority="5634"/>
    <cfRule type="duplicateValues" dxfId="0" priority="5635"/>
  </conditionalFormatting>
  <conditionalFormatting sqref="U492">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1"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2" priority="684"/>
    <cfRule type="duplicateValues" dxfId="0" priority="685"/>
    <cfRule type="duplicateValues" dxfId="0" priority="686"/>
  </conditionalFormatting>
  <conditionalFormatting sqref="X492">
    <cfRule type="duplicateValues" dxfId="0" priority="5244"/>
    <cfRule type="duplicateValues" dxfId="0" priority="5245"/>
    <cfRule type="duplicateValues" dxfId="0" priority="5246"/>
    <cfRule type="duplicateValues" dxfId="0" priority="5247"/>
    <cfRule type="duplicateValues" dxfId="0" priority="5248"/>
    <cfRule type="duplicateValues" dxfId="0" priority="5249"/>
    <cfRule type="duplicateValues" dxfId="0" priority="5250"/>
    <cfRule type="duplicateValues" dxfId="0" priority="5251"/>
    <cfRule type="duplicateValues" dxfId="0" priority="5252"/>
    <cfRule type="duplicateValues" dxfId="0" priority="5253"/>
    <cfRule type="duplicateValues" dxfId="0" priority="5254"/>
    <cfRule type="duplicateValues" dxfId="0" priority="5255"/>
    <cfRule type="duplicateValues" dxfId="0" priority="5256"/>
    <cfRule type="duplicateValues" dxfId="0" priority="5257"/>
    <cfRule type="duplicateValues" dxfId="0" priority="5258"/>
    <cfRule type="duplicateValues" dxfId="0" priority="5259"/>
    <cfRule type="duplicateValues" dxfId="0" priority="5260"/>
    <cfRule type="duplicateValues" dxfId="0" priority="5261"/>
    <cfRule type="duplicateValues" dxfId="0" priority="5262"/>
    <cfRule type="duplicateValues" dxfId="0" priority="5263"/>
    <cfRule type="duplicateValues" dxfId="0" priority="5264"/>
    <cfRule type="duplicateValues" dxfId="0" priority="5265"/>
    <cfRule type="duplicateValues" dxfId="0" priority="5266"/>
    <cfRule type="duplicateValues" dxfId="0" priority="5267"/>
    <cfRule type="duplicateValues" dxfId="0" priority="5268"/>
    <cfRule type="duplicateValues" dxfId="0" priority="5269"/>
    <cfRule type="duplicateValues" dxfId="0" priority="5270"/>
    <cfRule type="duplicateValues" dxfId="0" priority="5271"/>
    <cfRule type="duplicateValues" dxfId="0" priority="5272"/>
    <cfRule type="duplicateValues" dxfId="1" priority="5273"/>
    <cfRule type="duplicateValues" dxfId="0" priority="5274"/>
    <cfRule type="duplicateValues" dxfId="0" priority="5275"/>
    <cfRule type="duplicateValues" dxfId="0" priority="5276"/>
    <cfRule type="duplicateValues" dxfId="0" priority="5277"/>
    <cfRule type="duplicateValues" dxfId="0" priority="5278"/>
    <cfRule type="duplicateValues" dxfId="0" priority="5279"/>
    <cfRule type="duplicateValues" dxfId="0" priority="5280"/>
    <cfRule type="duplicateValues" dxfId="0" priority="5281"/>
    <cfRule type="duplicateValues" dxfId="0" priority="5282"/>
    <cfRule type="duplicateValues" dxfId="0" priority="5283"/>
    <cfRule type="duplicateValues" dxfId="0" priority="5284"/>
    <cfRule type="duplicateValues" dxfId="0" priority="5285"/>
    <cfRule type="duplicateValues" dxfId="0" priority="5286"/>
    <cfRule type="duplicateValues" dxfId="0" priority="5287"/>
    <cfRule type="duplicateValues" dxfId="0" priority="5288"/>
    <cfRule type="duplicateValues" dxfId="0" priority="5289"/>
    <cfRule type="duplicateValues" dxfId="2" priority="5290"/>
    <cfRule type="duplicateValues" dxfId="0" priority="5291"/>
    <cfRule type="duplicateValues" dxfId="0" priority="5292"/>
  </conditionalFormatting>
  <conditionalFormatting sqref="S493">
    <cfRule type="duplicateValues" dxfId="0" priority="5538"/>
    <cfRule type="duplicateValues" dxfId="0" priority="5539"/>
    <cfRule type="duplicateValues" dxfId="0" priority="5540"/>
    <cfRule type="duplicateValues" dxfId="0" priority="5541"/>
    <cfRule type="duplicateValues" dxfId="0" priority="5542"/>
    <cfRule type="duplicateValues" dxfId="0" priority="5543"/>
    <cfRule type="duplicateValues" dxfId="0" priority="5544"/>
    <cfRule type="duplicateValues" dxfId="0" priority="5545"/>
    <cfRule type="duplicateValues" dxfId="0" priority="5546"/>
    <cfRule type="duplicateValues" dxfId="0" priority="5547"/>
    <cfRule type="duplicateValues" dxfId="0" priority="5548"/>
    <cfRule type="duplicateValues" dxfId="0" priority="5549"/>
    <cfRule type="duplicateValues" dxfId="0" priority="5550"/>
    <cfRule type="duplicateValues" dxfId="0" priority="5551"/>
    <cfRule type="duplicateValues" dxfId="0" priority="5552"/>
    <cfRule type="duplicateValues" dxfId="0" priority="5553"/>
    <cfRule type="duplicateValues" dxfId="0" priority="5554"/>
    <cfRule type="duplicateValues" dxfId="0" priority="5555"/>
    <cfRule type="duplicateValues" dxfId="0" priority="5556"/>
    <cfRule type="duplicateValues" dxfId="0" priority="5557"/>
    <cfRule type="duplicateValues" dxfId="0" priority="5558"/>
    <cfRule type="duplicateValues" dxfId="0" priority="5559"/>
    <cfRule type="duplicateValues" dxfId="0" priority="5560"/>
    <cfRule type="duplicateValues" dxfId="0" priority="5561"/>
    <cfRule type="duplicateValues" dxfId="0" priority="5562"/>
    <cfRule type="duplicateValues" dxfId="0" priority="5563"/>
    <cfRule type="duplicateValues" dxfId="0" priority="5564"/>
    <cfRule type="duplicateValues" dxfId="0" priority="5565"/>
    <cfRule type="duplicateValues" dxfId="0" priority="5566"/>
    <cfRule type="duplicateValues" dxfId="1" priority="5567"/>
    <cfRule type="duplicateValues" dxfId="0" priority="5568"/>
    <cfRule type="duplicateValues" dxfId="0" priority="5569"/>
    <cfRule type="duplicateValues" dxfId="0" priority="5570"/>
    <cfRule type="duplicateValues" dxfId="0" priority="5571"/>
    <cfRule type="duplicateValues" dxfId="0" priority="5572"/>
    <cfRule type="duplicateValues" dxfId="0" priority="5573"/>
    <cfRule type="duplicateValues" dxfId="0" priority="5574"/>
    <cfRule type="duplicateValues" dxfId="0" priority="5575"/>
    <cfRule type="duplicateValues" dxfId="0" priority="5576"/>
    <cfRule type="duplicateValues" dxfId="0" priority="5577"/>
    <cfRule type="duplicateValues" dxfId="0" priority="5578"/>
    <cfRule type="duplicateValues" dxfId="0" priority="5579"/>
    <cfRule type="duplicateValues" dxfId="0" priority="5580"/>
    <cfRule type="duplicateValues" dxfId="0" priority="5581"/>
    <cfRule type="duplicateValues" dxfId="0" priority="5582"/>
    <cfRule type="duplicateValues" dxfId="0" priority="5583"/>
    <cfRule type="duplicateValues" dxfId="2" priority="5584"/>
    <cfRule type="duplicateValues" dxfId="0" priority="5585"/>
    <cfRule type="duplicateValues" dxfId="0" priority="5586"/>
  </conditionalFormatting>
  <conditionalFormatting sqref="S495">
    <cfRule type="duplicateValues" dxfId="0" priority="5342"/>
    <cfRule type="duplicateValues" dxfId="0" priority="5343"/>
    <cfRule type="duplicateValues" dxfId="0" priority="5344"/>
    <cfRule type="duplicateValues" dxfId="0" priority="5345"/>
    <cfRule type="duplicateValues" dxfId="0" priority="5346"/>
    <cfRule type="duplicateValues" dxfId="0" priority="5347"/>
    <cfRule type="duplicateValues" dxfId="0" priority="5348"/>
    <cfRule type="duplicateValues" dxfId="0" priority="5349"/>
    <cfRule type="duplicateValues" dxfId="0" priority="5350"/>
    <cfRule type="duplicateValues" dxfId="0" priority="5351"/>
    <cfRule type="duplicateValues" dxfId="0" priority="5352"/>
    <cfRule type="duplicateValues" dxfId="0" priority="5353"/>
    <cfRule type="duplicateValues" dxfId="0" priority="5354"/>
    <cfRule type="duplicateValues" dxfId="0" priority="5355"/>
    <cfRule type="duplicateValues" dxfId="0" priority="5356"/>
    <cfRule type="duplicateValues" dxfId="0" priority="5357"/>
    <cfRule type="duplicateValues" dxfId="0" priority="5358"/>
    <cfRule type="duplicateValues" dxfId="0" priority="5359"/>
    <cfRule type="duplicateValues" dxfId="0" priority="5360"/>
    <cfRule type="duplicateValues" dxfId="0" priority="5361"/>
    <cfRule type="duplicateValues" dxfId="0" priority="5362"/>
    <cfRule type="duplicateValues" dxfId="0" priority="5363"/>
    <cfRule type="duplicateValues" dxfId="0" priority="5364"/>
    <cfRule type="duplicateValues" dxfId="0" priority="5365"/>
    <cfRule type="duplicateValues" dxfId="0" priority="5366"/>
    <cfRule type="duplicateValues" dxfId="0" priority="5367"/>
    <cfRule type="duplicateValues" dxfId="0" priority="5368"/>
    <cfRule type="duplicateValues" dxfId="0" priority="5369"/>
    <cfRule type="duplicateValues" dxfId="0" priority="5370"/>
    <cfRule type="duplicateValues" dxfId="1" priority="5371"/>
    <cfRule type="duplicateValues" dxfId="0" priority="5372"/>
    <cfRule type="duplicateValues" dxfId="0" priority="5373"/>
    <cfRule type="duplicateValues" dxfId="0" priority="5374"/>
    <cfRule type="duplicateValues" dxfId="0" priority="5375"/>
    <cfRule type="duplicateValues" dxfId="0" priority="5376"/>
    <cfRule type="duplicateValues" dxfId="0" priority="5377"/>
    <cfRule type="duplicateValues" dxfId="0" priority="5378"/>
    <cfRule type="duplicateValues" dxfId="0" priority="5379"/>
    <cfRule type="duplicateValues" dxfId="0" priority="5380"/>
    <cfRule type="duplicateValues" dxfId="0" priority="5381"/>
    <cfRule type="duplicateValues" dxfId="0" priority="5382"/>
    <cfRule type="duplicateValues" dxfId="0" priority="5383"/>
    <cfRule type="duplicateValues" dxfId="0" priority="5384"/>
    <cfRule type="duplicateValues" dxfId="0" priority="5385"/>
    <cfRule type="duplicateValues" dxfId="0" priority="5386"/>
    <cfRule type="duplicateValues" dxfId="0" priority="5387"/>
    <cfRule type="duplicateValues" dxfId="2" priority="5388"/>
    <cfRule type="duplicateValues" dxfId="0" priority="5389"/>
    <cfRule type="duplicateValues" dxfId="0" priority="5390"/>
  </conditionalFormatting>
  <conditionalFormatting sqref="S400:S402">
    <cfRule type="duplicateValues" dxfId="0" priority="7302"/>
    <cfRule type="duplicateValues" dxfId="0" priority="7303"/>
    <cfRule type="duplicateValues" dxfId="0" priority="7304"/>
    <cfRule type="duplicateValues" dxfId="0" priority="7305"/>
    <cfRule type="duplicateValues" dxfId="0" priority="7306"/>
    <cfRule type="duplicateValues" dxfId="0" priority="7307"/>
    <cfRule type="duplicateValues" dxfId="0" priority="7308"/>
    <cfRule type="duplicateValues" dxfId="0" priority="7309"/>
    <cfRule type="duplicateValues" dxfId="0" priority="7310"/>
    <cfRule type="duplicateValues" dxfId="0" priority="7311"/>
    <cfRule type="duplicateValues" dxfId="0" priority="7312"/>
    <cfRule type="duplicateValues" dxfId="0" priority="7313"/>
    <cfRule type="duplicateValues" dxfId="0" priority="7314"/>
    <cfRule type="duplicateValues" dxfId="0" priority="7315"/>
    <cfRule type="duplicateValues" dxfId="0" priority="7316"/>
    <cfRule type="duplicateValues" dxfId="0" priority="7317"/>
    <cfRule type="duplicateValues" dxfId="0" priority="7318"/>
    <cfRule type="duplicateValues" dxfId="0" priority="7319"/>
    <cfRule type="duplicateValues" dxfId="0" priority="7320"/>
    <cfRule type="duplicateValues" dxfId="0" priority="7321"/>
    <cfRule type="duplicateValues" dxfId="0" priority="7322"/>
    <cfRule type="duplicateValues" dxfId="0" priority="7323"/>
    <cfRule type="duplicateValues" dxfId="0" priority="7324"/>
    <cfRule type="duplicateValues" dxfId="0" priority="7325"/>
    <cfRule type="duplicateValues" dxfId="0" priority="7326"/>
    <cfRule type="duplicateValues" dxfId="0" priority="7327"/>
    <cfRule type="duplicateValues" dxfId="0" priority="7328"/>
    <cfRule type="duplicateValues" dxfId="0" priority="7329"/>
    <cfRule type="duplicateValues" dxfId="0" priority="7330"/>
    <cfRule type="duplicateValues" dxfId="1" priority="7331"/>
    <cfRule type="duplicateValues" dxfId="0" priority="7332"/>
    <cfRule type="duplicateValues" dxfId="0" priority="7333"/>
    <cfRule type="duplicateValues" dxfId="0" priority="7334"/>
    <cfRule type="duplicateValues" dxfId="0" priority="7335"/>
    <cfRule type="duplicateValues" dxfId="0" priority="7336"/>
    <cfRule type="duplicateValues" dxfId="0" priority="7337"/>
    <cfRule type="duplicateValues" dxfId="0" priority="7338"/>
    <cfRule type="duplicateValues" dxfId="0" priority="7339"/>
    <cfRule type="duplicateValues" dxfId="0" priority="7340"/>
    <cfRule type="duplicateValues" dxfId="0" priority="7341"/>
    <cfRule type="duplicateValues" dxfId="0" priority="7342"/>
    <cfRule type="duplicateValues" dxfId="0" priority="7343"/>
    <cfRule type="duplicateValues" dxfId="0" priority="7344"/>
    <cfRule type="duplicateValues" dxfId="0" priority="7345"/>
    <cfRule type="duplicateValues" dxfId="0" priority="7346"/>
    <cfRule type="duplicateValues" dxfId="0" priority="7347"/>
    <cfRule type="duplicateValues" dxfId="2" priority="7348"/>
    <cfRule type="duplicateValues" dxfId="0" priority="7349"/>
    <cfRule type="duplicateValues" dxfId="0" priority="7350"/>
  </conditionalFormatting>
  <conditionalFormatting sqref="S413:S414">
    <cfRule type="duplicateValues" dxfId="0" priority="6959"/>
    <cfRule type="duplicateValues" dxfId="0" priority="6960"/>
    <cfRule type="duplicateValues" dxfId="0" priority="6961"/>
    <cfRule type="duplicateValues" dxfId="0" priority="6962"/>
    <cfRule type="duplicateValues" dxfId="0" priority="6963"/>
    <cfRule type="duplicateValues" dxfId="0" priority="6964"/>
    <cfRule type="duplicateValues" dxfId="0" priority="6965"/>
    <cfRule type="duplicateValues" dxfId="0" priority="6966"/>
    <cfRule type="duplicateValues" dxfId="0" priority="6967"/>
    <cfRule type="duplicateValues" dxfId="0" priority="6968"/>
    <cfRule type="duplicateValues" dxfId="0" priority="6969"/>
    <cfRule type="duplicateValues" dxfId="0" priority="6970"/>
    <cfRule type="duplicateValues" dxfId="0" priority="6971"/>
    <cfRule type="duplicateValues" dxfId="0" priority="6972"/>
    <cfRule type="duplicateValues" dxfId="0" priority="6973"/>
    <cfRule type="duplicateValues" dxfId="0" priority="6974"/>
    <cfRule type="duplicateValues" dxfId="0" priority="6975"/>
    <cfRule type="duplicateValues" dxfId="0" priority="6976"/>
    <cfRule type="duplicateValues" dxfId="0" priority="6977"/>
    <cfRule type="duplicateValues" dxfId="0" priority="6978"/>
    <cfRule type="duplicateValues" dxfId="0" priority="6979"/>
    <cfRule type="duplicateValues" dxfId="0" priority="6980"/>
    <cfRule type="duplicateValues" dxfId="0" priority="6981"/>
    <cfRule type="duplicateValues" dxfId="0" priority="6982"/>
    <cfRule type="duplicateValues" dxfId="0" priority="6983"/>
    <cfRule type="duplicateValues" dxfId="0" priority="6984"/>
    <cfRule type="duplicateValues" dxfId="0" priority="6985"/>
    <cfRule type="duplicateValues" dxfId="0" priority="6986"/>
    <cfRule type="duplicateValues" dxfId="0" priority="6987"/>
    <cfRule type="duplicateValues" dxfId="1" priority="6988"/>
    <cfRule type="duplicateValues" dxfId="0" priority="6989"/>
    <cfRule type="duplicateValues" dxfId="0" priority="6990"/>
    <cfRule type="duplicateValues" dxfId="0" priority="6991"/>
    <cfRule type="duplicateValues" dxfId="0" priority="6992"/>
    <cfRule type="duplicateValues" dxfId="0" priority="6993"/>
    <cfRule type="duplicateValues" dxfId="0" priority="6994"/>
    <cfRule type="duplicateValues" dxfId="0" priority="6995"/>
    <cfRule type="duplicateValues" dxfId="0" priority="6996"/>
    <cfRule type="duplicateValues" dxfId="0" priority="6997"/>
    <cfRule type="duplicateValues" dxfId="0" priority="6998"/>
    <cfRule type="duplicateValues" dxfId="0" priority="6999"/>
    <cfRule type="duplicateValues" dxfId="0" priority="7000"/>
    <cfRule type="duplicateValues" dxfId="0" priority="7001"/>
    <cfRule type="duplicateValues" dxfId="0" priority="7002"/>
    <cfRule type="duplicateValues" dxfId="0" priority="7003"/>
    <cfRule type="duplicateValues" dxfId="0" priority="7004"/>
    <cfRule type="duplicateValues" dxfId="2" priority="7005"/>
    <cfRule type="duplicateValues" dxfId="0" priority="7006"/>
    <cfRule type="duplicateValues" dxfId="0" priority="7007"/>
  </conditionalFormatting>
  <conditionalFormatting sqref="S417:S418">
    <cfRule type="duplicateValues" dxfId="0" priority="5391"/>
    <cfRule type="duplicateValues" dxfId="0" priority="5392"/>
    <cfRule type="duplicateValues" dxfId="0" priority="5393"/>
    <cfRule type="duplicateValues" dxfId="0" priority="5394"/>
    <cfRule type="duplicateValues" dxfId="0" priority="5395"/>
    <cfRule type="duplicateValues" dxfId="0" priority="5396"/>
    <cfRule type="duplicateValues" dxfId="0" priority="5397"/>
    <cfRule type="duplicateValues" dxfId="0" priority="5398"/>
    <cfRule type="duplicateValues" dxfId="0" priority="5399"/>
    <cfRule type="duplicateValues" dxfId="0" priority="5400"/>
    <cfRule type="duplicateValues" dxfId="0" priority="5401"/>
    <cfRule type="duplicateValues" dxfId="0" priority="5402"/>
    <cfRule type="duplicateValues" dxfId="0" priority="5403"/>
    <cfRule type="duplicateValues" dxfId="0" priority="5404"/>
    <cfRule type="duplicateValues" dxfId="0" priority="5405"/>
    <cfRule type="duplicateValues" dxfId="0" priority="5406"/>
    <cfRule type="duplicateValues" dxfId="0" priority="5407"/>
    <cfRule type="duplicateValues" dxfId="0" priority="5408"/>
    <cfRule type="duplicateValues" dxfId="0" priority="5409"/>
    <cfRule type="duplicateValues" dxfId="0" priority="5410"/>
    <cfRule type="duplicateValues" dxfId="0" priority="5411"/>
    <cfRule type="duplicateValues" dxfId="0" priority="5412"/>
    <cfRule type="duplicateValues" dxfId="0" priority="5413"/>
    <cfRule type="duplicateValues" dxfId="0" priority="5414"/>
    <cfRule type="duplicateValues" dxfId="0" priority="5415"/>
    <cfRule type="duplicateValues" dxfId="0" priority="5416"/>
    <cfRule type="duplicateValues" dxfId="0" priority="5417"/>
    <cfRule type="duplicateValues" dxfId="0" priority="5418"/>
    <cfRule type="duplicateValues" dxfId="0" priority="5419"/>
    <cfRule type="duplicateValues" dxfId="1" priority="5420"/>
    <cfRule type="duplicateValues" dxfId="0" priority="5421"/>
    <cfRule type="duplicateValues" dxfId="0" priority="5422"/>
    <cfRule type="duplicateValues" dxfId="0" priority="5423"/>
    <cfRule type="duplicateValues" dxfId="0" priority="5424"/>
    <cfRule type="duplicateValues" dxfId="0" priority="5425"/>
    <cfRule type="duplicateValues" dxfId="0" priority="5426"/>
    <cfRule type="duplicateValues" dxfId="0" priority="5427"/>
    <cfRule type="duplicateValues" dxfId="0" priority="5428"/>
    <cfRule type="duplicateValues" dxfId="0" priority="5429"/>
    <cfRule type="duplicateValues" dxfId="0" priority="5430"/>
    <cfRule type="duplicateValues" dxfId="0" priority="5431"/>
    <cfRule type="duplicateValues" dxfId="0" priority="5432"/>
    <cfRule type="duplicateValues" dxfId="0" priority="5433"/>
    <cfRule type="duplicateValues" dxfId="0" priority="5434"/>
    <cfRule type="duplicateValues" dxfId="0" priority="5435"/>
    <cfRule type="duplicateValues" dxfId="0" priority="5436"/>
    <cfRule type="duplicateValues" dxfId="2" priority="5437"/>
    <cfRule type="duplicateValues" dxfId="0" priority="5438"/>
    <cfRule type="duplicateValues" dxfId="0" priority="5439"/>
  </conditionalFormatting>
  <conditionalFormatting sqref="S422:S423">
    <cfRule type="duplicateValues" dxfId="0" priority="6910"/>
    <cfRule type="duplicateValues" dxfId="0" priority="6911"/>
    <cfRule type="duplicateValues" dxfId="0" priority="6912"/>
    <cfRule type="duplicateValues" dxfId="0" priority="6913"/>
    <cfRule type="duplicateValues" dxfId="0" priority="6914"/>
    <cfRule type="duplicateValues" dxfId="0" priority="6915"/>
    <cfRule type="duplicateValues" dxfId="0" priority="6916"/>
    <cfRule type="duplicateValues" dxfId="0" priority="6917"/>
    <cfRule type="duplicateValues" dxfId="0" priority="6918"/>
    <cfRule type="duplicateValues" dxfId="0" priority="6919"/>
    <cfRule type="duplicateValues" dxfId="0" priority="6920"/>
    <cfRule type="duplicateValues" dxfId="0" priority="6921"/>
    <cfRule type="duplicateValues" dxfId="0" priority="6922"/>
    <cfRule type="duplicateValues" dxfId="0" priority="6923"/>
    <cfRule type="duplicateValues" dxfId="0" priority="6924"/>
    <cfRule type="duplicateValues" dxfId="0" priority="6925"/>
    <cfRule type="duplicateValues" dxfId="0" priority="6926"/>
    <cfRule type="duplicateValues" dxfId="0" priority="6927"/>
    <cfRule type="duplicateValues" dxfId="0" priority="6928"/>
    <cfRule type="duplicateValues" dxfId="0" priority="6929"/>
    <cfRule type="duplicateValues" dxfId="0" priority="6930"/>
    <cfRule type="duplicateValues" dxfId="0" priority="6931"/>
    <cfRule type="duplicateValues" dxfId="0" priority="6932"/>
    <cfRule type="duplicateValues" dxfId="0" priority="6933"/>
    <cfRule type="duplicateValues" dxfId="0" priority="6934"/>
    <cfRule type="duplicateValues" dxfId="0" priority="6935"/>
    <cfRule type="duplicateValues" dxfId="0" priority="6936"/>
    <cfRule type="duplicateValues" dxfId="0" priority="6937"/>
    <cfRule type="duplicateValues" dxfId="0" priority="6938"/>
    <cfRule type="duplicateValues" dxfId="1" priority="6939"/>
    <cfRule type="duplicateValues" dxfId="0" priority="6940"/>
    <cfRule type="duplicateValues" dxfId="0" priority="6941"/>
    <cfRule type="duplicateValues" dxfId="0" priority="6942"/>
    <cfRule type="duplicateValues" dxfId="0" priority="6943"/>
    <cfRule type="duplicateValues" dxfId="0" priority="6944"/>
    <cfRule type="duplicateValues" dxfId="0" priority="6945"/>
    <cfRule type="duplicateValues" dxfId="0" priority="6946"/>
    <cfRule type="duplicateValues" dxfId="0" priority="6947"/>
    <cfRule type="duplicateValues" dxfId="0" priority="6948"/>
    <cfRule type="duplicateValues" dxfId="0" priority="6949"/>
    <cfRule type="duplicateValues" dxfId="0" priority="6950"/>
    <cfRule type="duplicateValues" dxfId="0" priority="6951"/>
    <cfRule type="duplicateValues" dxfId="0" priority="6952"/>
    <cfRule type="duplicateValues" dxfId="0" priority="6953"/>
    <cfRule type="duplicateValues" dxfId="0" priority="6954"/>
    <cfRule type="duplicateValues" dxfId="0" priority="6955"/>
    <cfRule type="duplicateValues" dxfId="2" priority="6956"/>
    <cfRule type="duplicateValues" dxfId="0" priority="6957"/>
    <cfRule type="duplicateValues" dxfId="0" priority="6958"/>
  </conditionalFormatting>
  <conditionalFormatting sqref="S432:S433">
    <cfRule type="duplicateValues" dxfId="0" priority="7057"/>
    <cfRule type="duplicateValues" dxfId="0" priority="7058"/>
    <cfRule type="duplicateValues" dxfId="0" priority="7059"/>
    <cfRule type="duplicateValues" dxfId="0" priority="7060"/>
    <cfRule type="duplicateValues" dxfId="0" priority="7061"/>
    <cfRule type="duplicateValues" dxfId="0" priority="7062"/>
    <cfRule type="duplicateValues" dxfId="0" priority="7063"/>
    <cfRule type="duplicateValues" dxfId="0" priority="7064"/>
    <cfRule type="duplicateValues" dxfId="0" priority="7065"/>
    <cfRule type="duplicateValues" dxfId="0" priority="7066"/>
    <cfRule type="duplicateValues" dxfId="0" priority="7067"/>
    <cfRule type="duplicateValues" dxfId="0" priority="7068"/>
    <cfRule type="duplicateValues" dxfId="0" priority="7069"/>
    <cfRule type="duplicateValues" dxfId="0" priority="7070"/>
    <cfRule type="duplicateValues" dxfId="0" priority="7071"/>
    <cfRule type="duplicateValues" dxfId="0" priority="7072"/>
    <cfRule type="duplicateValues" dxfId="0" priority="7073"/>
    <cfRule type="duplicateValues" dxfId="0" priority="7074"/>
    <cfRule type="duplicateValues" dxfId="0" priority="7075"/>
    <cfRule type="duplicateValues" dxfId="0" priority="7076"/>
    <cfRule type="duplicateValues" dxfId="0" priority="7077"/>
    <cfRule type="duplicateValues" dxfId="0" priority="7078"/>
    <cfRule type="duplicateValues" dxfId="0" priority="7079"/>
    <cfRule type="duplicateValues" dxfId="0" priority="7080"/>
    <cfRule type="duplicateValues" dxfId="0" priority="7081"/>
    <cfRule type="duplicateValues" dxfId="0" priority="7082"/>
    <cfRule type="duplicateValues" dxfId="0" priority="7083"/>
    <cfRule type="duplicateValues" dxfId="0" priority="7084"/>
    <cfRule type="duplicateValues" dxfId="0" priority="7085"/>
    <cfRule type="duplicateValues" dxfId="1" priority="7086"/>
    <cfRule type="duplicateValues" dxfId="0" priority="7087"/>
    <cfRule type="duplicateValues" dxfId="0" priority="7088"/>
    <cfRule type="duplicateValues" dxfId="0" priority="7089"/>
    <cfRule type="duplicateValues" dxfId="0" priority="7090"/>
    <cfRule type="duplicateValues" dxfId="0" priority="7091"/>
    <cfRule type="duplicateValues" dxfId="0" priority="7092"/>
    <cfRule type="duplicateValues" dxfId="0" priority="7093"/>
    <cfRule type="duplicateValues" dxfId="0" priority="7094"/>
    <cfRule type="duplicateValues" dxfId="0" priority="7095"/>
    <cfRule type="duplicateValues" dxfId="0" priority="7096"/>
    <cfRule type="duplicateValues" dxfId="0" priority="7097"/>
    <cfRule type="duplicateValues" dxfId="0" priority="7098"/>
    <cfRule type="duplicateValues" dxfId="0" priority="7099"/>
    <cfRule type="duplicateValues" dxfId="0" priority="7100"/>
    <cfRule type="duplicateValues" dxfId="0" priority="7101"/>
    <cfRule type="duplicateValues" dxfId="0" priority="7102"/>
    <cfRule type="duplicateValues" dxfId="2" priority="7103"/>
    <cfRule type="duplicateValues" dxfId="0" priority="7104"/>
    <cfRule type="duplicateValues" dxfId="0" priority="7105"/>
  </conditionalFormatting>
  <conditionalFormatting sqref="S434:S435">
    <cfRule type="duplicateValues" dxfId="0" priority="7008"/>
    <cfRule type="duplicateValues" dxfId="0" priority="7009"/>
    <cfRule type="duplicateValues" dxfId="0" priority="7010"/>
    <cfRule type="duplicateValues" dxfId="0" priority="7011"/>
    <cfRule type="duplicateValues" dxfId="0" priority="7012"/>
    <cfRule type="duplicateValues" dxfId="0" priority="7013"/>
    <cfRule type="duplicateValues" dxfId="0" priority="7014"/>
    <cfRule type="duplicateValues" dxfId="0" priority="7015"/>
    <cfRule type="duplicateValues" dxfId="0" priority="7016"/>
    <cfRule type="duplicateValues" dxfId="0" priority="7017"/>
    <cfRule type="duplicateValues" dxfId="0" priority="7018"/>
    <cfRule type="duplicateValues" dxfId="0" priority="7019"/>
    <cfRule type="duplicateValues" dxfId="0" priority="7020"/>
    <cfRule type="duplicateValues" dxfId="0" priority="7021"/>
    <cfRule type="duplicateValues" dxfId="0" priority="7022"/>
    <cfRule type="duplicateValues" dxfId="0" priority="7023"/>
    <cfRule type="duplicateValues" dxfId="0" priority="7024"/>
    <cfRule type="duplicateValues" dxfId="0" priority="7025"/>
    <cfRule type="duplicateValues" dxfId="0" priority="7026"/>
    <cfRule type="duplicateValues" dxfId="0" priority="7027"/>
    <cfRule type="duplicateValues" dxfId="0" priority="7028"/>
    <cfRule type="duplicateValues" dxfId="0" priority="7029"/>
    <cfRule type="duplicateValues" dxfId="0" priority="7030"/>
    <cfRule type="duplicateValues" dxfId="0" priority="7031"/>
    <cfRule type="duplicateValues" dxfId="0" priority="7032"/>
    <cfRule type="duplicateValues" dxfId="0" priority="7033"/>
    <cfRule type="duplicateValues" dxfId="0" priority="7034"/>
    <cfRule type="duplicateValues" dxfId="0" priority="7035"/>
    <cfRule type="duplicateValues" dxfId="0" priority="7036"/>
    <cfRule type="duplicateValues" dxfId="1" priority="7037"/>
    <cfRule type="duplicateValues" dxfId="0" priority="7038"/>
    <cfRule type="duplicateValues" dxfId="0" priority="7039"/>
    <cfRule type="duplicateValues" dxfId="0" priority="7040"/>
    <cfRule type="duplicateValues" dxfId="0" priority="7041"/>
    <cfRule type="duplicateValues" dxfId="0" priority="7042"/>
    <cfRule type="duplicateValues" dxfId="0" priority="7043"/>
    <cfRule type="duplicateValues" dxfId="0" priority="7044"/>
    <cfRule type="duplicateValues" dxfId="0" priority="7045"/>
    <cfRule type="duplicateValues" dxfId="0" priority="7046"/>
    <cfRule type="duplicateValues" dxfId="0" priority="7047"/>
    <cfRule type="duplicateValues" dxfId="0" priority="7048"/>
    <cfRule type="duplicateValues" dxfId="0" priority="7049"/>
    <cfRule type="duplicateValues" dxfId="0" priority="7050"/>
    <cfRule type="duplicateValues" dxfId="0" priority="7051"/>
    <cfRule type="duplicateValues" dxfId="0" priority="7052"/>
    <cfRule type="duplicateValues" dxfId="0" priority="7053"/>
    <cfRule type="duplicateValues" dxfId="2" priority="7054"/>
    <cfRule type="duplicateValues" dxfId="0" priority="7055"/>
    <cfRule type="duplicateValues" dxfId="0" priority="7056"/>
  </conditionalFormatting>
  <conditionalFormatting sqref="S473:S475">
    <cfRule type="duplicateValues" dxfId="0" priority="5930"/>
    <cfRule type="duplicateValues" dxfId="0" priority="5931"/>
    <cfRule type="duplicateValues" dxfId="0" priority="5932"/>
    <cfRule type="duplicateValues" dxfId="0" priority="5933"/>
    <cfRule type="duplicateValues" dxfId="0" priority="5934"/>
    <cfRule type="duplicateValues" dxfId="0" priority="5935"/>
    <cfRule type="duplicateValues" dxfId="0" priority="5936"/>
    <cfRule type="duplicateValues" dxfId="0" priority="5937"/>
    <cfRule type="duplicateValues" dxfId="0" priority="5938"/>
    <cfRule type="duplicateValues" dxfId="0" priority="5939"/>
    <cfRule type="duplicateValues" dxfId="0" priority="5940"/>
    <cfRule type="duplicateValues" dxfId="0" priority="5941"/>
    <cfRule type="duplicateValues" dxfId="0" priority="5942"/>
    <cfRule type="duplicateValues" dxfId="0" priority="5943"/>
    <cfRule type="duplicateValues" dxfId="0" priority="5944"/>
    <cfRule type="duplicateValues" dxfId="0" priority="5945"/>
    <cfRule type="duplicateValues" dxfId="0" priority="5946"/>
    <cfRule type="duplicateValues" dxfId="0" priority="5947"/>
    <cfRule type="duplicateValues" dxfId="0" priority="5948"/>
    <cfRule type="duplicateValues" dxfId="0" priority="5949"/>
    <cfRule type="duplicateValues" dxfId="0" priority="5950"/>
    <cfRule type="duplicateValues" dxfId="0" priority="5951"/>
    <cfRule type="duplicateValues" dxfId="0" priority="5952"/>
    <cfRule type="duplicateValues" dxfId="0" priority="5953"/>
    <cfRule type="duplicateValues" dxfId="0" priority="5954"/>
    <cfRule type="duplicateValues" dxfId="0" priority="5955"/>
    <cfRule type="duplicateValues" dxfId="0" priority="5956"/>
    <cfRule type="duplicateValues" dxfId="0" priority="5957"/>
    <cfRule type="duplicateValues" dxfId="0" priority="5958"/>
    <cfRule type="duplicateValues" dxfId="1" priority="5959"/>
    <cfRule type="duplicateValues" dxfId="0" priority="5960"/>
    <cfRule type="duplicateValues" dxfId="0" priority="5961"/>
    <cfRule type="duplicateValues" dxfId="0" priority="5962"/>
    <cfRule type="duplicateValues" dxfId="0" priority="5963"/>
    <cfRule type="duplicateValues" dxfId="0" priority="5964"/>
    <cfRule type="duplicateValues" dxfId="0" priority="5965"/>
    <cfRule type="duplicateValues" dxfId="0" priority="5966"/>
    <cfRule type="duplicateValues" dxfId="0" priority="5967"/>
    <cfRule type="duplicateValues" dxfId="0" priority="5968"/>
    <cfRule type="duplicateValues" dxfId="0" priority="5969"/>
    <cfRule type="duplicateValues" dxfId="0" priority="5970"/>
    <cfRule type="duplicateValues" dxfId="0" priority="5971"/>
    <cfRule type="duplicateValues" dxfId="0" priority="5972"/>
    <cfRule type="duplicateValues" dxfId="0" priority="5973"/>
    <cfRule type="duplicateValues" dxfId="0" priority="5974"/>
    <cfRule type="duplicateValues" dxfId="0" priority="5975"/>
    <cfRule type="duplicateValues" dxfId="2" priority="5976"/>
    <cfRule type="duplicateValues" dxfId="0" priority="5977"/>
    <cfRule type="duplicateValues" dxfId="0" priority="5978"/>
  </conditionalFormatting>
  <conditionalFormatting sqref="S407 S412">
    <cfRule type="duplicateValues" dxfId="0" priority="7253"/>
    <cfRule type="duplicateValues" dxfId="0" priority="7254"/>
    <cfRule type="duplicateValues" dxfId="0" priority="7255"/>
    <cfRule type="duplicateValues" dxfId="0" priority="7256"/>
    <cfRule type="duplicateValues" dxfId="0" priority="7257"/>
    <cfRule type="duplicateValues" dxfId="0" priority="7258"/>
    <cfRule type="duplicateValues" dxfId="0" priority="7259"/>
    <cfRule type="duplicateValues" dxfId="0" priority="7260"/>
    <cfRule type="duplicateValues" dxfId="0" priority="7261"/>
    <cfRule type="duplicateValues" dxfId="0" priority="7262"/>
    <cfRule type="duplicateValues" dxfId="0" priority="7263"/>
    <cfRule type="duplicateValues" dxfId="0" priority="7264"/>
    <cfRule type="duplicateValues" dxfId="0" priority="7265"/>
    <cfRule type="duplicateValues" dxfId="0" priority="7266"/>
    <cfRule type="duplicateValues" dxfId="0" priority="7267"/>
    <cfRule type="duplicateValues" dxfId="0" priority="7268"/>
    <cfRule type="duplicateValues" dxfId="0" priority="7269"/>
    <cfRule type="duplicateValues" dxfId="0" priority="7270"/>
    <cfRule type="duplicateValues" dxfId="0" priority="7271"/>
    <cfRule type="duplicateValues" dxfId="0" priority="7272"/>
    <cfRule type="duplicateValues" dxfId="0" priority="7273"/>
    <cfRule type="duplicateValues" dxfId="0" priority="7274"/>
    <cfRule type="duplicateValues" dxfId="0" priority="7275"/>
    <cfRule type="duplicateValues" dxfId="0" priority="7276"/>
    <cfRule type="duplicateValues" dxfId="0" priority="7277"/>
    <cfRule type="duplicateValues" dxfId="0" priority="7278"/>
    <cfRule type="duplicateValues" dxfId="0" priority="7279"/>
    <cfRule type="duplicateValues" dxfId="0" priority="7280"/>
    <cfRule type="duplicateValues" dxfId="0" priority="7281"/>
    <cfRule type="duplicateValues" dxfId="1" priority="7282"/>
    <cfRule type="duplicateValues" dxfId="0" priority="7283"/>
    <cfRule type="duplicateValues" dxfId="0" priority="7284"/>
    <cfRule type="duplicateValues" dxfId="0" priority="7285"/>
    <cfRule type="duplicateValues" dxfId="0" priority="7286"/>
    <cfRule type="duplicateValues" dxfId="0" priority="7287"/>
    <cfRule type="duplicateValues" dxfId="0" priority="7288"/>
    <cfRule type="duplicateValues" dxfId="0" priority="7289"/>
    <cfRule type="duplicateValues" dxfId="0" priority="7290"/>
    <cfRule type="duplicateValues" dxfId="0" priority="7291"/>
    <cfRule type="duplicateValues" dxfId="0" priority="7292"/>
    <cfRule type="duplicateValues" dxfId="0" priority="7293"/>
    <cfRule type="duplicateValues" dxfId="0" priority="7294"/>
    <cfRule type="duplicateValues" dxfId="0" priority="7295"/>
    <cfRule type="duplicateValues" dxfId="0" priority="7296"/>
    <cfRule type="duplicateValues" dxfId="0" priority="7297"/>
    <cfRule type="duplicateValues" dxfId="0" priority="7298"/>
    <cfRule type="duplicateValues" dxfId="2" priority="7299"/>
    <cfRule type="duplicateValues" dxfId="0" priority="7300"/>
    <cfRule type="duplicateValues" dxfId="0" priority="7301"/>
  </conditionalFormatting>
  <conditionalFormatting sqref="S427:S428 S409">
    <cfRule type="duplicateValues" dxfId="0" priority="7204"/>
    <cfRule type="duplicateValues" dxfId="0" priority="7205"/>
    <cfRule type="duplicateValues" dxfId="0" priority="7206"/>
    <cfRule type="duplicateValues" dxfId="0" priority="7207"/>
    <cfRule type="duplicateValues" dxfId="0" priority="7208"/>
    <cfRule type="duplicateValues" dxfId="0" priority="7209"/>
    <cfRule type="duplicateValues" dxfId="0" priority="7210"/>
    <cfRule type="duplicateValues" dxfId="0" priority="7211"/>
    <cfRule type="duplicateValues" dxfId="0" priority="7212"/>
    <cfRule type="duplicateValues" dxfId="0" priority="7213"/>
    <cfRule type="duplicateValues" dxfId="0" priority="7214"/>
    <cfRule type="duplicateValues" dxfId="0" priority="7215"/>
    <cfRule type="duplicateValues" dxfId="0" priority="7216"/>
    <cfRule type="duplicateValues" dxfId="0" priority="7217"/>
    <cfRule type="duplicateValues" dxfId="0" priority="7218"/>
    <cfRule type="duplicateValues" dxfId="0" priority="7219"/>
    <cfRule type="duplicateValues" dxfId="0" priority="7220"/>
    <cfRule type="duplicateValues" dxfId="0" priority="7221"/>
    <cfRule type="duplicateValues" dxfId="0" priority="7222"/>
    <cfRule type="duplicateValues" dxfId="0" priority="7223"/>
    <cfRule type="duplicateValues" dxfId="0" priority="7224"/>
    <cfRule type="duplicateValues" dxfId="0" priority="7225"/>
    <cfRule type="duplicateValues" dxfId="0" priority="7226"/>
    <cfRule type="duplicateValues" dxfId="0" priority="7227"/>
    <cfRule type="duplicateValues" dxfId="0" priority="7228"/>
    <cfRule type="duplicateValues" dxfId="0" priority="7229"/>
    <cfRule type="duplicateValues" dxfId="0" priority="7230"/>
    <cfRule type="duplicateValues" dxfId="0" priority="7231"/>
    <cfRule type="duplicateValues" dxfId="0" priority="7232"/>
    <cfRule type="duplicateValues" dxfId="1" priority="7233"/>
    <cfRule type="duplicateValues" dxfId="0" priority="7234"/>
    <cfRule type="duplicateValues" dxfId="0" priority="7235"/>
    <cfRule type="duplicateValues" dxfId="0" priority="7236"/>
    <cfRule type="duplicateValues" dxfId="0" priority="7237"/>
    <cfRule type="duplicateValues" dxfId="0" priority="7238"/>
    <cfRule type="duplicateValues" dxfId="0" priority="7239"/>
    <cfRule type="duplicateValues" dxfId="0" priority="7240"/>
    <cfRule type="duplicateValues" dxfId="0" priority="7241"/>
    <cfRule type="duplicateValues" dxfId="0" priority="7242"/>
    <cfRule type="duplicateValues" dxfId="0" priority="7243"/>
    <cfRule type="duplicateValues" dxfId="0" priority="7244"/>
    <cfRule type="duplicateValues" dxfId="0" priority="7245"/>
    <cfRule type="duplicateValues" dxfId="0" priority="7246"/>
    <cfRule type="duplicateValues" dxfId="0" priority="7247"/>
    <cfRule type="duplicateValues" dxfId="0" priority="7248"/>
    <cfRule type="duplicateValues" dxfId="0" priority="7249"/>
    <cfRule type="duplicateValues" dxfId="2" priority="7250"/>
    <cfRule type="duplicateValues" dxfId="0" priority="7251"/>
    <cfRule type="duplicateValues" dxfId="0" priority="7252"/>
  </conditionalFormatting>
  <conditionalFormatting sqref="A420:B420 A411">
    <cfRule type="duplicateValues" dxfId="0" priority="10097"/>
    <cfRule type="duplicateValues" dxfId="0" priority="10100"/>
    <cfRule type="duplicateValues" dxfId="0" priority="10103"/>
    <cfRule type="duplicateValues" dxfId="0" priority="10106"/>
    <cfRule type="duplicateValues" dxfId="0" priority="10109"/>
    <cfRule type="duplicateValues" dxfId="0" priority="10112"/>
    <cfRule type="duplicateValues" dxfId="0" priority="10115"/>
    <cfRule type="duplicateValues" dxfId="0" priority="10118"/>
    <cfRule type="duplicateValues" dxfId="0" priority="10121"/>
    <cfRule type="duplicateValues" dxfId="0" priority="10124"/>
    <cfRule type="duplicateValues" dxfId="0" priority="10127"/>
    <cfRule type="duplicateValues" dxfId="0" priority="10130"/>
    <cfRule type="duplicateValues" dxfId="0" priority="10133"/>
    <cfRule type="duplicateValues" dxfId="0" priority="10136"/>
    <cfRule type="duplicateValues" dxfId="0" priority="10139"/>
    <cfRule type="duplicateValues" dxfId="0" priority="10142"/>
    <cfRule type="duplicateValues" dxfId="0" priority="10145"/>
    <cfRule type="duplicateValues" dxfId="0" priority="10148"/>
    <cfRule type="duplicateValues" dxfId="0" priority="10151"/>
    <cfRule type="duplicateValues" dxfId="0" priority="10154"/>
    <cfRule type="duplicateValues" dxfId="0" priority="10157"/>
    <cfRule type="duplicateValues" dxfId="0" priority="10160"/>
    <cfRule type="duplicateValues" dxfId="0" priority="10163"/>
    <cfRule type="duplicateValues" dxfId="0" priority="10166"/>
    <cfRule type="duplicateValues" dxfId="0" priority="10169"/>
    <cfRule type="duplicateValues" dxfId="0" priority="10172"/>
    <cfRule type="duplicateValues" dxfId="0" priority="10175"/>
    <cfRule type="duplicateValues" dxfId="0" priority="10178"/>
    <cfRule type="duplicateValues" dxfId="0" priority="10181"/>
    <cfRule type="duplicateValues" dxfId="1" priority="10184"/>
    <cfRule type="duplicateValues" dxfId="0" priority="10187"/>
    <cfRule type="duplicateValues" dxfId="0" priority="10190"/>
    <cfRule type="duplicateValues" dxfId="0" priority="10193"/>
    <cfRule type="duplicateValues" dxfId="0" priority="10196"/>
    <cfRule type="duplicateValues" dxfId="0" priority="10199"/>
    <cfRule type="duplicateValues" dxfId="0" priority="10202"/>
    <cfRule type="duplicateValues" dxfId="0" priority="10205"/>
    <cfRule type="duplicateValues" dxfId="0" priority="10208"/>
    <cfRule type="duplicateValues" dxfId="0" priority="10211"/>
    <cfRule type="duplicateValues" dxfId="0" priority="10214"/>
    <cfRule type="duplicateValues" dxfId="0" priority="10217"/>
    <cfRule type="duplicateValues" dxfId="0" priority="10220"/>
    <cfRule type="duplicateValues" dxfId="0" priority="10223"/>
    <cfRule type="duplicateValues" dxfId="0" priority="10226"/>
    <cfRule type="duplicateValues" dxfId="0" priority="10229"/>
    <cfRule type="duplicateValues" dxfId="0" priority="10232"/>
    <cfRule type="duplicateValues" dxfId="2" priority="10235"/>
    <cfRule type="duplicateValues" dxfId="0" priority="10238"/>
    <cfRule type="duplicateValues" dxfId="0" priority="10241"/>
  </conditionalFormatting>
  <conditionalFormatting sqref="S420 S411">
    <cfRule type="duplicateValues" dxfId="0" priority="6861"/>
    <cfRule type="duplicateValues" dxfId="0" priority="6862"/>
    <cfRule type="duplicateValues" dxfId="0" priority="6863"/>
    <cfRule type="duplicateValues" dxfId="0" priority="6864"/>
    <cfRule type="duplicateValues" dxfId="0" priority="6865"/>
    <cfRule type="duplicateValues" dxfId="0" priority="6866"/>
    <cfRule type="duplicateValues" dxfId="0" priority="6867"/>
    <cfRule type="duplicateValues" dxfId="0" priority="6868"/>
    <cfRule type="duplicateValues" dxfId="0" priority="6869"/>
    <cfRule type="duplicateValues" dxfId="0" priority="6870"/>
    <cfRule type="duplicateValues" dxfId="0" priority="6871"/>
    <cfRule type="duplicateValues" dxfId="0" priority="6872"/>
    <cfRule type="duplicateValues" dxfId="0" priority="6873"/>
    <cfRule type="duplicateValues" dxfId="0" priority="6874"/>
    <cfRule type="duplicateValues" dxfId="0" priority="6875"/>
    <cfRule type="duplicateValues" dxfId="0" priority="6876"/>
    <cfRule type="duplicateValues" dxfId="0" priority="6877"/>
    <cfRule type="duplicateValues" dxfId="0" priority="6878"/>
    <cfRule type="duplicateValues" dxfId="0" priority="6879"/>
    <cfRule type="duplicateValues" dxfId="0" priority="6880"/>
    <cfRule type="duplicateValues" dxfId="0" priority="6881"/>
    <cfRule type="duplicateValues" dxfId="0" priority="6882"/>
    <cfRule type="duplicateValues" dxfId="0" priority="6883"/>
    <cfRule type="duplicateValues" dxfId="0" priority="6884"/>
    <cfRule type="duplicateValues" dxfId="0" priority="6885"/>
    <cfRule type="duplicateValues" dxfId="0" priority="6886"/>
    <cfRule type="duplicateValues" dxfId="0" priority="6887"/>
    <cfRule type="duplicateValues" dxfId="0" priority="6888"/>
    <cfRule type="duplicateValues" dxfId="0" priority="6889"/>
    <cfRule type="duplicateValues" dxfId="1" priority="6890"/>
    <cfRule type="duplicateValues" dxfId="0" priority="6891"/>
    <cfRule type="duplicateValues" dxfId="0" priority="6892"/>
    <cfRule type="duplicateValues" dxfId="0" priority="6893"/>
    <cfRule type="duplicateValues" dxfId="0" priority="6894"/>
    <cfRule type="duplicateValues" dxfId="0" priority="6895"/>
    <cfRule type="duplicateValues" dxfId="0" priority="6896"/>
    <cfRule type="duplicateValues" dxfId="0" priority="6897"/>
    <cfRule type="duplicateValues" dxfId="0" priority="6898"/>
    <cfRule type="duplicateValues" dxfId="0" priority="6899"/>
    <cfRule type="duplicateValues" dxfId="0" priority="6900"/>
    <cfRule type="duplicateValues" dxfId="0" priority="6901"/>
    <cfRule type="duplicateValues" dxfId="0" priority="6902"/>
    <cfRule type="duplicateValues" dxfId="0" priority="6903"/>
    <cfRule type="duplicateValues" dxfId="0" priority="6904"/>
    <cfRule type="duplicateValues" dxfId="0" priority="6905"/>
    <cfRule type="duplicateValues" dxfId="0" priority="6906"/>
    <cfRule type="duplicateValues" dxfId="2" priority="6907"/>
    <cfRule type="duplicateValues" dxfId="0" priority="6908"/>
    <cfRule type="duplicateValues" dxfId="0" priority="6909"/>
  </conditionalFormatting>
  <conditionalFormatting sqref="A413:B414">
    <cfRule type="duplicateValues" dxfId="0" priority="10391"/>
    <cfRule type="duplicateValues" dxfId="0" priority="10394"/>
    <cfRule type="duplicateValues" dxfId="0" priority="10397"/>
    <cfRule type="duplicateValues" dxfId="0" priority="10400"/>
    <cfRule type="duplicateValues" dxfId="0" priority="10403"/>
    <cfRule type="duplicateValues" dxfId="0" priority="10406"/>
    <cfRule type="duplicateValues" dxfId="0" priority="10409"/>
    <cfRule type="duplicateValues" dxfId="0" priority="10412"/>
    <cfRule type="duplicateValues" dxfId="0" priority="10415"/>
    <cfRule type="duplicateValues" dxfId="0" priority="10418"/>
    <cfRule type="duplicateValues" dxfId="0" priority="10421"/>
    <cfRule type="duplicateValues" dxfId="0" priority="10424"/>
    <cfRule type="duplicateValues" dxfId="0" priority="10427"/>
    <cfRule type="duplicateValues" dxfId="0" priority="10430"/>
    <cfRule type="duplicateValues" dxfId="0" priority="10433"/>
    <cfRule type="duplicateValues" dxfId="0" priority="10436"/>
    <cfRule type="duplicateValues" dxfId="0" priority="10439"/>
    <cfRule type="duplicateValues" dxfId="0" priority="10442"/>
    <cfRule type="duplicateValues" dxfId="0" priority="10445"/>
    <cfRule type="duplicateValues" dxfId="0" priority="10448"/>
    <cfRule type="duplicateValues" dxfId="0" priority="10451"/>
    <cfRule type="duplicateValues" dxfId="0" priority="10454"/>
    <cfRule type="duplicateValues" dxfId="0" priority="10457"/>
    <cfRule type="duplicateValues" dxfId="0" priority="10460"/>
    <cfRule type="duplicateValues" dxfId="0" priority="10463"/>
    <cfRule type="duplicateValues" dxfId="0" priority="10466"/>
    <cfRule type="duplicateValues" dxfId="0" priority="10469"/>
    <cfRule type="duplicateValues" dxfId="0" priority="10472"/>
    <cfRule type="duplicateValues" dxfId="0" priority="10475"/>
    <cfRule type="duplicateValues" dxfId="1" priority="10478"/>
    <cfRule type="duplicateValues" dxfId="0" priority="10481"/>
    <cfRule type="duplicateValues" dxfId="0" priority="10484"/>
    <cfRule type="duplicateValues" dxfId="0" priority="10487"/>
    <cfRule type="duplicateValues" dxfId="0" priority="10490"/>
    <cfRule type="duplicateValues" dxfId="0" priority="10493"/>
    <cfRule type="duplicateValues" dxfId="0" priority="10496"/>
    <cfRule type="duplicateValues" dxfId="0" priority="10499"/>
    <cfRule type="duplicateValues" dxfId="0" priority="10502"/>
    <cfRule type="duplicateValues" dxfId="0" priority="10505"/>
    <cfRule type="duplicateValues" dxfId="0" priority="10508"/>
    <cfRule type="duplicateValues" dxfId="0" priority="10511"/>
    <cfRule type="duplicateValues" dxfId="0" priority="10514"/>
    <cfRule type="duplicateValues" dxfId="0" priority="10517"/>
    <cfRule type="duplicateValues" dxfId="0" priority="10520"/>
    <cfRule type="duplicateValues" dxfId="0" priority="10523"/>
    <cfRule type="duplicateValues" dxfId="0" priority="10526"/>
    <cfRule type="duplicateValues" dxfId="2" priority="10529"/>
    <cfRule type="duplicateValues" dxfId="0" priority="10532"/>
    <cfRule type="duplicateValues" dxfId="0" priority="10535"/>
  </conditionalFormatting>
  <conditionalFormatting sqref="S421 S416">
    <cfRule type="duplicateValues" dxfId="0" priority="7155"/>
    <cfRule type="duplicateValues" dxfId="0" priority="7156"/>
    <cfRule type="duplicateValues" dxfId="0" priority="7157"/>
    <cfRule type="duplicateValues" dxfId="0" priority="7158"/>
    <cfRule type="duplicateValues" dxfId="0" priority="7159"/>
    <cfRule type="duplicateValues" dxfId="0" priority="7160"/>
    <cfRule type="duplicateValues" dxfId="0" priority="7161"/>
    <cfRule type="duplicateValues" dxfId="0" priority="7162"/>
    <cfRule type="duplicateValues" dxfId="0" priority="7163"/>
    <cfRule type="duplicateValues" dxfId="0" priority="7164"/>
    <cfRule type="duplicateValues" dxfId="0" priority="7165"/>
    <cfRule type="duplicateValues" dxfId="0" priority="7166"/>
    <cfRule type="duplicateValues" dxfId="0" priority="7167"/>
    <cfRule type="duplicateValues" dxfId="0" priority="7168"/>
    <cfRule type="duplicateValues" dxfId="0" priority="7169"/>
    <cfRule type="duplicateValues" dxfId="0" priority="7170"/>
    <cfRule type="duplicateValues" dxfId="0" priority="7171"/>
    <cfRule type="duplicateValues" dxfId="0" priority="7172"/>
    <cfRule type="duplicateValues" dxfId="0" priority="7173"/>
    <cfRule type="duplicateValues" dxfId="0" priority="7174"/>
    <cfRule type="duplicateValues" dxfId="0" priority="7175"/>
    <cfRule type="duplicateValues" dxfId="0" priority="7176"/>
    <cfRule type="duplicateValues" dxfId="0" priority="7177"/>
    <cfRule type="duplicateValues" dxfId="0" priority="7178"/>
    <cfRule type="duplicateValues" dxfId="0" priority="7179"/>
    <cfRule type="duplicateValues" dxfId="0" priority="7180"/>
    <cfRule type="duplicateValues" dxfId="0" priority="7181"/>
    <cfRule type="duplicateValues" dxfId="0" priority="7182"/>
    <cfRule type="duplicateValues" dxfId="0" priority="7183"/>
    <cfRule type="duplicateValues" dxfId="1" priority="7184"/>
    <cfRule type="duplicateValues" dxfId="0" priority="7185"/>
    <cfRule type="duplicateValues" dxfId="0" priority="7186"/>
    <cfRule type="duplicateValues" dxfId="0" priority="7187"/>
    <cfRule type="duplicateValues" dxfId="0" priority="7188"/>
    <cfRule type="duplicateValues" dxfId="0" priority="7189"/>
    <cfRule type="duplicateValues" dxfId="0" priority="7190"/>
    <cfRule type="duplicateValues" dxfId="0" priority="7191"/>
    <cfRule type="duplicateValues" dxfId="0" priority="7192"/>
    <cfRule type="duplicateValues" dxfId="0" priority="7193"/>
    <cfRule type="duplicateValues" dxfId="0" priority="7194"/>
    <cfRule type="duplicateValues" dxfId="0" priority="7195"/>
    <cfRule type="duplicateValues" dxfId="0" priority="7196"/>
    <cfRule type="duplicateValues" dxfId="0" priority="7197"/>
    <cfRule type="duplicateValues" dxfId="0" priority="7198"/>
    <cfRule type="duplicateValues" dxfId="0" priority="7199"/>
    <cfRule type="duplicateValues" dxfId="0" priority="7200"/>
    <cfRule type="duplicateValues" dxfId="2" priority="7201"/>
    <cfRule type="duplicateValues" dxfId="0" priority="7202"/>
    <cfRule type="duplicateValues" dxfId="0" priority="7203"/>
  </conditionalFormatting>
  <conditionalFormatting sqref="A417:B418">
    <cfRule type="duplicateValues" dxfId="0" priority="7745"/>
    <cfRule type="duplicateValues" dxfId="0" priority="7748"/>
    <cfRule type="duplicateValues" dxfId="0" priority="7751"/>
    <cfRule type="duplicateValues" dxfId="0" priority="7754"/>
    <cfRule type="duplicateValues" dxfId="0" priority="7757"/>
    <cfRule type="duplicateValues" dxfId="0" priority="7760"/>
    <cfRule type="duplicateValues" dxfId="0" priority="7763"/>
    <cfRule type="duplicateValues" dxfId="0" priority="7766"/>
    <cfRule type="duplicateValues" dxfId="0" priority="7769"/>
    <cfRule type="duplicateValues" dxfId="0" priority="7772"/>
    <cfRule type="duplicateValues" dxfId="0" priority="7775"/>
    <cfRule type="duplicateValues" dxfId="0" priority="7778"/>
    <cfRule type="duplicateValues" dxfId="0" priority="7781"/>
    <cfRule type="duplicateValues" dxfId="0" priority="7784"/>
    <cfRule type="duplicateValues" dxfId="0" priority="7787"/>
    <cfRule type="duplicateValues" dxfId="0" priority="7790"/>
    <cfRule type="duplicateValues" dxfId="0" priority="7793"/>
    <cfRule type="duplicateValues" dxfId="0" priority="7796"/>
    <cfRule type="duplicateValues" dxfId="0" priority="7799"/>
    <cfRule type="duplicateValues" dxfId="0" priority="7802"/>
    <cfRule type="duplicateValues" dxfId="0" priority="7805"/>
    <cfRule type="duplicateValues" dxfId="0" priority="7808"/>
    <cfRule type="duplicateValues" dxfId="0" priority="7811"/>
    <cfRule type="duplicateValues" dxfId="0" priority="7814"/>
    <cfRule type="duplicateValues" dxfId="0" priority="7817"/>
    <cfRule type="duplicateValues" dxfId="0" priority="7820"/>
    <cfRule type="duplicateValues" dxfId="0" priority="7823"/>
    <cfRule type="duplicateValues" dxfId="0" priority="7826"/>
    <cfRule type="duplicateValues" dxfId="0" priority="7829"/>
    <cfRule type="duplicateValues" dxfId="1" priority="7832"/>
    <cfRule type="duplicateValues" dxfId="0" priority="7835"/>
    <cfRule type="duplicateValues" dxfId="0" priority="7838"/>
    <cfRule type="duplicateValues" dxfId="0" priority="7841"/>
    <cfRule type="duplicateValues" dxfId="0" priority="7844"/>
    <cfRule type="duplicateValues" dxfId="0" priority="7847"/>
    <cfRule type="duplicateValues" dxfId="0" priority="7850"/>
    <cfRule type="duplicateValues" dxfId="0" priority="7853"/>
    <cfRule type="duplicateValues" dxfId="0" priority="7856"/>
    <cfRule type="duplicateValues" dxfId="0" priority="7859"/>
    <cfRule type="duplicateValues" dxfId="0" priority="7862"/>
    <cfRule type="duplicateValues" dxfId="0" priority="7865"/>
    <cfRule type="duplicateValues" dxfId="0" priority="7868"/>
    <cfRule type="duplicateValues" dxfId="0" priority="7871"/>
    <cfRule type="duplicateValues" dxfId="0" priority="7874"/>
    <cfRule type="duplicateValues" dxfId="0" priority="7877"/>
    <cfRule type="duplicateValues" dxfId="0" priority="7880"/>
    <cfRule type="duplicateValues" dxfId="2" priority="7883"/>
    <cfRule type="duplicateValues" dxfId="0" priority="7886"/>
    <cfRule type="duplicateValues" dxfId="0" priority="7889"/>
  </conditionalFormatting>
  <conditionalFormatting sqref="A422:B423">
    <cfRule type="duplicateValues" dxfId="0" priority="10244"/>
    <cfRule type="duplicateValues" dxfId="0" priority="10247"/>
    <cfRule type="duplicateValues" dxfId="0" priority="10250"/>
    <cfRule type="duplicateValues" dxfId="0" priority="10253"/>
    <cfRule type="duplicateValues" dxfId="0" priority="10256"/>
    <cfRule type="duplicateValues" dxfId="0" priority="10259"/>
    <cfRule type="duplicateValues" dxfId="0" priority="10262"/>
    <cfRule type="duplicateValues" dxfId="0" priority="10265"/>
    <cfRule type="duplicateValues" dxfId="0" priority="10268"/>
    <cfRule type="duplicateValues" dxfId="0" priority="10271"/>
    <cfRule type="duplicateValues" dxfId="0" priority="10274"/>
    <cfRule type="duplicateValues" dxfId="0" priority="10277"/>
    <cfRule type="duplicateValues" dxfId="0" priority="10280"/>
    <cfRule type="duplicateValues" dxfId="0" priority="10283"/>
    <cfRule type="duplicateValues" dxfId="0" priority="10286"/>
    <cfRule type="duplicateValues" dxfId="0" priority="10289"/>
    <cfRule type="duplicateValues" dxfId="0" priority="10292"/>
    <cfRule type="duplicateValues" dxfId="0" priority="10295"/>
    <cfRule type="duplicateValues" dxfId="0" priority="10298"/>
    <cfRule type="duplicateValues" dxfId="0" priority="10301"/>
    <cfRule type="duplicateValues" dxfId="0" priority="10304"/>
    <cfRule type="duplicateValues" dxfId="0" priority="10307"/>
    <cfRule type="duplicateValues" dxfId="0" priority="10310"/>
    <cfRule type="duplicateValues" dxfId="0" priority="10313"/>
    <cfRule type="duplicateValues" dxfId="0" priority="10316"/>
    <cfRule type="duplicateValues" dxfId="0" priority="10319"/>
    <cfRule type="duplicateValues" dxfId="0" priority="10322"/>
    <cfRule type="duplicateValues" dxfId="0" priority="10325"/>
    <cfRule type="duplicateValues" dxfId="0" priority="10328"/>
    <cfRule type="duplicateValues" dxfId="1" priority="10331"/>
    <cfRule type="duplicateValues" dxfId="0" priority="10334"/>
    <cfRule type="duplicateValues" dxfId="0" priority="10337"/>
    <cfRule type="duplicateValues" dxfId="0" priority="10340"/>
    <cfRule type="duplicateValues" dxfId="0" priority="10343"/>
    <cfRule type="duplicateValues" dxfId="0" priority="10346"/>
    <cfRule type="duplicateValues" dxfId="0" priority="10349"/>
    <cfRule type="duplicateValues" dxfId="0" priority="10352"/>
    <cfRule type="duplicateValues" dxfId="0" priority="10355"/>
    <cfRule type="duplicateValues" dxfId="0" priority="10358"/>
    <cfRule type="duplicateValues" dxfId="0" priority="10361"/>
    <cfRule type="duplicateValues" dxfId="0" priority="10364"/>
    <cfRule type="duplicateValues" dxfId="0" priority="10367"/>
    <cfRule type="duplicateValues" dxfId="0" priority="10370"/>
    <cfRule type="duplicateValues" dxfId="0" priority="10373"/>
    <cfRule type="duplicateValues" dxfId="0" priority="10376"/>
    <cfRule type="duplicateValues" dxfId="0" priority="10379"/>
    <cfRule type="duplicateValues" dxfId="2" priority="10382"/>
    <cfRule type="duplicateValues" dxfId="0" priority="10385"/>
    <cfRule type="duplicateValues" dxfId="0" priority="10388"/>
  </conditionalFormatting>
  <printOptions horizontalCentered="1"/>
  <pageMargins left="0.708333333333333" right="0.708333333333333" top="0.747916666666667" bottom="0.747916666666667" header="0.314583333333333" footer="0.314583333333333"/>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清算两化项目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Lenovo-ctw</cp:lastModifiedBy>
  <dcterms:created xsi:type="dcterms:W3CDTF">2017-12-12T03:31:00Z</dcterms:created>
  <cp:lastPrinted>2017-12-18T08:14:00Z</cp:lastPrinted>
  <dcterms:modified xsi:type="dcterms:W3CDTF">2021-08-27T06:58:26Z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8B1CC95B93114AD2A24EC931EB34562C</vt:lpwstr>
  </property>
</Properties>
</file>