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56" windowHeight="10020"/>
  </bookViews>
  <sheets>
    <sheet name="剔除停产" sheetId="15" r:id="rId1"/>
  </sheets>
  <definedNames>
    <definedName name="_xlnm._FilterDatabase" localSheetId="0" hidden="1">剔除停产!$A$6:$AJ$197</definedName>
    <definedName name="_xlnm.Print_Titles" localSheetId="0">剔除停产!$2:$6</definedName>
  </definedNames>
  <calcPr calcId="144525"/>
</workbook>
</file>

<file path=xl/comments1.xml><?xml version="1.0" encoding="utf-8"?>
<comments xmlns="http://schemas.openxmlformats.org/spreadsheetml/2006/main">
  <authors>
    <author>伍绍福</author>
  </authors>
  <commentList>
    <comment ref="B50" authorId="0">
      <text>
        <r>
          <rPr>
            <b/>
            <sz val="9"/>
            <rFont val="宋体"/>
            <charset val="134"/>
          </rPr>
          <t>伍绍福:</t>
        </r>
        <r>
          <rPr>
            <sz val="9"/>
            <rFont val="宋体"/>
            <charset val="134"/>
          </rPr>
          <t xml:space="preserve">
0608006105019187</t>
        </r>
      </text>
    </comment>
  </commentList>
</comments>
</file>

<file path=xl/sharedStrings.xml><?xml version="1.0" encoding="utf-8"?>
<sst xmlns="http://schemas.openxmlformats.org/spreadsheetml/2006/main" count="591" uniqueCount="231">
  <si>
    <t>附件</t>
  </si>
  <si>
    <t>2020年全省大工业企业降成本稳预期专项资金申报情况</t>
  </si>
  <si>
    <t>序号</t>
  </si>
  <si>
    <t>企业名称</t>
  </si>
  <si>
    <t>所在地区</t>
  </si>
  <si>
    <t>行业</t>
  </si>
  <si>
    <t>变压器容量（KVA）</t>
  </si>
  <si>
    <t>2019年用电量（万千瓦时）</t>
  </si>
  <si>
    <t>2020年用电量（万千瓦时）</t>
  </si>
  <si>
    <t>申报
类型
（分/千瓦时）</t>
  </si>
  <si>
    <t>申请资金
（万元）</t>
  </si>
  <si>
    <t>合计</t>
  </si>
  <si>
    <t>1-9月</t>
  </si>
  <si>
    <t>10-12月</t>
  </si>
  <si>
    <t>其中10月份</t>
  </si>
  <si>
    <t>10月份</t>
  </si>
  <si>
    <t>小计</t>
  </si>
  <si>
    <t>月度平均</t>
  </si>
  <si>
    <t>同比</t>
  </si>
  <si>
    <t>电量</t>
  </si>
  <si>
    <t>一、用电贡献大类</t>
  </si>
  <si>
    <t>贵州省安顺铝业有限公司</t>
  </si>
  <si>
    <t>安顺</t>
  </si>
  <si>
    <t>电解铝</t>
  </si>
  <si>
    <t>黔西县黔希煤化工投资有限责任公司</t>
  </si>
  <si>
    <t>毕节</t>
  </si>
  <si>
    <t>化工</t>
  </si>
  <si>
    <t>贵州毕节江天水泥有限公司</t>
  </si>
  <si>
    <t>建材</t>
  </si>
  <si>
    <t>华润水泥（金沙）有限公司</t>
  </si>
  <si>
    <t>岑巩县华泉铁合金厂</t>
  </si>
  <si>
    <t>凯里</t>
  </si>
  <si>
    <t>铁合金</t>
  </si>
  <si>
    <t>大方永贵建材有限责任公司</t>
  </si>
  <si>
    <t>罗甸县正鑫硅业有限公司</t>
  </si>
  <si>
    <t>都匀</t>
  </si>
  <si>
    <t>工业硅</t>
  </si>
  <si>
    <t>贵州六盘水豪龙水泥有限公司</t>
  </si>
  <si>
    <t>六盘水</t>
  </si>
  <si>
    <t>毕节赛德水泥有限公司</t>
  </si>
  <si>
    <t>贵州纳雍隆庆乌江水泥有限公司</t>
  </si>
  <si>
    <t>贵州省毕节市水泥厂</t>
  </si>
  <si>
    <t>贵州织金西南水泥有限公司</t>
  </si>
  <si>
    <t>贵州威宁西南水泥有限公司</t>
  </si>
  <si>
    <t>贵州黔西西南水泥有限公司</t>
  </si>
  <si>
    <t>普定明达水泥有限公司</t>
  </si>
  <si>
    <t>首钢水城钢铁（集团）有限责任公司</t>
  </si>
  <si>
    <t>钢铁</t>
  </si>
  <si>
    <t>贵州天福化工有限责任公司</t>
  </si>
  <si>
    <t>贵州六矿瑞安水泥有限公司</t>
  </si>
  <si>
    <t>贵州开阳三环磨料有限公司</t>
  </si>
  <si>
    <t>贵阳</t>
  </si>
  <si>
    <t>磨料</t>
  </si>
  <si>
    <t>贵州江葛水泥有限责任公司</t>
  </si>
  <si>
    <t>遵义</t>
  </si>
  <si>
    <t>贵州宏泰钡业有限责任公司</t>
  </si>
  <si>
    <t>贵州红星发展股份有限公司</t>
  </si>
  <si>
    <t>贵州水城瑞安水泥有限公司</t>
  </si>
  <si>
    <t>贵州昊龙胜境建材有限责任公司</t>
  </si>
  <si>
    <t>贵定海螺盘江水泥公司（总降）</t>
  </si>
  <si>
    <t>贵州三都西南水泥有限公司</t>
  </si>
  <si>
    <t>贵州超宇水泥有限责任公司</t>
  </si>
  <si>
    <t>贵州省六盘水双元铝业有限责任公司</t>
  </si>
  <si>
    <t>遵义福鑫特殊钢装备制造有限公司</t>
  </si>
  <si>
    <t>瓮福(集团)有限责任公司</t>
  </si>
  <si>
    <t>铜仁海螺盘江水泥有限责任公司</t>
  </si>
  <si>
    <t>铜仁</t>
  </si>
  <si>
    <t>贵州惠水西南水泥有限公司</t>
  </si>
  <si>
    <t>贵州中诚水泥有限公司</t>
  </si>
  <si>
    <t>贵州豪龙水泥有限公司</t>
  </si>
  <si>
    <t>凯里闽源锰业有限公司</t>
  </si>
  <si>
    <t>遵义兴正业矿业有限公司</t>
  </si>
  <si>
    <t>贵州梵净山金顶水泥有限责任公司</t>
  </si>
  <si>
    <t>贵州瑞溪水泥发展有限公司</t>
  </si>
  <si>
    <t>贵州省和兴金属制品有限公司</t>
  </si>
  <si>
    <t>贵州凯里瑞安建材有限公司</t>
  </si>
  <si>
    <t>东立水泥厂</t>
  </si>
  <si>
    <t>贵州茂鑫水泥有限责任公司</t>
  </si>
  <si>
    <t>贵州黄平尖峰水泥有限公司</t>
  </si>
  <si>
    <t>贵州黔桂三合水泥有限责任公司</t>
  </si>
  <si>
    <t>贵州博宏实业有限责任公司水泥分公司</t>
  </si>
  <si>
    <t>贵州都匀豪龙水泥有限公司</t>
  </si>
  <si>
    <t>邦泰贵州铁合金有限公司镇远分公司</t>
  </si>
  <si>
    <t>贵州卓勋矿业有限公司</t>
  </si>
  <si>
    <t>兴义</t>
  </si>
  <si>
    <t>贵州宏泰化工有限责任公司</t>
  </si>
  <si>
    <t>麻江明达水泥有限公司</t>
  </si>
  <si>
    <t>贵州新双龙水泥有限公司</t>
  </si>
  <si>
    <t>遵义赛德水泥有限公司</t>
  </si>
  <si>
    <t>贵州胜威福全化工有限公司</t>
  </si>
  <si>
    <t>黎平县华新建材有限公司</t>
  </si>
  <si>
    <t>遵义海螺盘江水泥有限责任公司</t>
  </si>
  <si>
    <t>中信大锰钦州矿业有限公司兴义分公司</t>
  </si>
  <si>
    <t>贵州森垚水泥有限公司</t>
  </si>
  <si>
    <t>贵州从江明达水泥有限公司</t>
  </si>
  <si>
    <t>播州西南水泥有限公司</t>
  </si>
  <si>
    <t>贵州开阳紫江水泥有限公司</t>
  </si>
  <si>
    <t>贵阳闽达钢铁有限公司</t>
  </si>
  <si>
    <t>首钢贵阳特殊钢有限责任公司</t>
  </si>
  <si>
    <t>贵州开磷息烽合成氨有限责任公司</t>
  </si>
  <si>
    <t>贵州开磷集团矿肥有限责任公司</t>
  </si>
  <si>
    <t>贵州开阳化工有限公司</t>
  </si>
  <si>
    <t>贵州西洋实业有限公司</t>
  </si>
  <si>
    <t>贵州川恒化工股份有限公司</t>
  </si>
  <si>
    <t>贵州芭田生态工程有限公司</t>
  </si>
  <si>
    <t xml:space="preserve"> 贵州开阳川东化工有限公司</t>
  </si>
  <si>
    <t xml:space="preserve">   贵州新天鑫化工有限公司</t>
  </si>
  <si>
    <t xml:space="preserve"> 贵州青利天盟化工有限公司</t>
  </si>
  <si>
    <t>贵州省瓮安县瓮福黄磷有限公司</t>
  </si>
  <si>
    <t>贵州福泉川东化工有限公司</t>
  </si>
  <si>
    <t>台泥（安顺）水泥有限公司</t>
  </si>
  <si>
    <t>贵州港安水泥有限责任公司</t>
  </si>
  <si>
    <t>贵州紫云西南水泥有限公司</t>
  </si>
  <si>
    <t>贵州荣盛（集团）建材有限公司</t>
  </si>
  <si>
    <t>贵州晴隆盘江水泥有限责任公司</t>
  </si>
  <si>
    <t>贵州德隆水泥有限公司</t>
  </si>
  <si>
    <t>黔西南州发展资源开发有限公司</t>
  </si>
  <si>
    <t>贵州科特林水泥有限公司</t>
  </si>
  <si>
    <t>贵州佛顶山水泥有限公司</t>
  </si>
  <si>
    <t>贵州沿河西南水泥有限公司</t>
  </si>
  <si>
    <t>贵州资兆建材有限公司</t>
  </si>
  <si>
    <t>贵州水晶有机化工(集团）有限公司</t>
  </si>
  <si>
    <t>贵州金久水泥有限公司</t>
  </si>
  <si>
    <t>贵州麟山水泥有限责任公司</t>
  </si>
  <si>
    <t>贵阳海螺盘江水泥有限责任公司</t>
  </si>
  <si>
    <t>龙里红狮水泥有限公司</t>
  </si>
  <si>
    <t>瓮安县玉山水泥(厂)有限公司</t>
  </si>
  <si>
    <t>贵州福泉西南水泥有限公司</t>
  </si>
  <si>
    <t>遵义恒聚水泥有限公司</t>
  </si>
  <si>
    <t>黔西南州泰龙集团闽龙金属冶炼公司</t>
  </si>
  <si>
    <t>黔西南泰龙集团步步升冶炼有限公司</t>
  </si>
  <si>
    <t>贵州省岑巩县天源冶炼有限责任公司</t>
  </si>
  <si>
    <t>贵州省鼎湘冶金炉料有限公司</t>
  </si>
  <si>
    <t>贵州玉屏有色冶金集团宏森工贸公司</t>
  </si>
  <si>
    <t>贵州大龙星鑫冶炼有限公司</t>
  </si>
  <si>
    <t>万山特区斯普铁合金有限责任公司</t>
  </si>
  <si>
    <t>铜仁市泰鼎铁合金有限公司</t>
  </si>
  <si>
    <t>贵州中水西南硅业有限公司</t>
  </si>
  <si>
    <t>贵州玉屏有色冶金集团三湘硅业公司</t>
  </si>
  <si>
    <t>独山金孟锰业有限公司</t>
  </si>
  <si>
    <t>贵州独山恒辉商贸有限公司</t>
  </si>
  <si>
    <t>贵州独山恒鑫铁合金有限公司</t>
  </si>
  <si>
    <t>贵州军鑫矿业有限公司</t>
  </si>
  <si>
    <t>贵州明峰工业废渣综合回收再利用有限公司</t>
  </si>
  <si>
    <t>贵州华仁新材料有限公司</t>
  </si>
  <si>
    <t>贵州兴仁登高新材料有限公司</t>
  </si>
  <si>
    <t>遵义铝业股份有限公司</t>
  </si>
  <si>
    <t>贵州金瑞新材料有限责任公司</t>
  </si>
  <si>
    <t>电解锰</t>
  </si>
  <si>
    <t>雅宝研磨材（贵州）有限公司</t>
  </si>
  <si>
    <t>贵州红星发展大龙锰业有限责任公司</t>
  </si>
  <si>
    <t>贵州铜仁和诚锰业有限公司</t>
  </si>
  <si>
    <t>松桃三和锰业集团鑫旺有限责任公司</t>
  </si>
  <si>
    <t>松桃三和锰业集团荣华有限责任公司</t>
  </si>
  <si>
    <t>贵州能矿锰业集团有限公司</t>
  </si>
  <si>
    <t>贵州省铜仁市武陵冶化厂</t>
  </si>
  <si>
    <t>贵州泰富实业有限公司</t>
  </si>
  <si>
    <t>贵州炫峰磨料有限公司</t>
  </si>
  <si>
    <t>贵州清镇金山磨料有限公司</t>
  </si>
  <si>
    <t>贵州清镇银峰磨料有限公司</t>
  </si>
  <si>
    <t>贵州三山研磨有限公司</t>
  </si>
  <si>
    <t>都匀经济开发区浩森玻璃制品有限公司</t>
  </si>
  <si>
    <t>贵州恒鑫集团有限公司</t>
  </si>
  <si>
    <t>黔西南泰龙（集团）中联冶炼有限公司</t>
  </si>
  <si>
    <t>贵州建涛木业科技有限公司</t>
  </si>
  <si>
    <t>贞丰县贵耀材料科技有限公司</t>
  </si>
  <si>
    <t>贵州皇冠新型建材有限公司</t>
  </si>
  <si>
    <t>贵州奇峰工贸有限责任公司</t>
  </si>
  <si>
    <t>贵州安达科技能源股份有限公司</t>
  </si>
  <si>
    <t>贵州路发实业有限公司</t>
  </si>
  <si>
    <t>贵州广铝氧化铝有限公司</t>
  </si>
  <si>
    <t>氧化铝</t>
  </si>
  <si>
    <t>贵州福美林陶瓷有限公司</t>
  </si>
  <si>
    <t>贵州轮胎股份有限公司公司</t>
  </si>
  <si>
    <t>中国铝业股份有限公司贵州分公司</t>
  </si>
  <si>
    <t>贵州鲁阳节能材料有限公司</t>
  </si>
  <si>
    <t>贵定县恒伟玻璃制品有限公司</t>
  </si>
  <si>
    <t>瓮福化工科技有限公司</t>
  </si>
  <si>
    <t>贵州谨成工贸有限公司</t>
  </si>
  <si>
    <t>贵州金田新材料科技有限公司</t>
  </si>
  <si>
    <t>中节能（贵州）建筑能源有限公司</t>
  </si>
  <si>
    <t>贵州其亚铝业有限公司</t>
  </si>
  <si>
    <t>贵州鑫晟煤化工有限公司</t>
  </si>
  <si>
    <t>毕节明钧玻璃股份有限公司</t>
  </si>
  <si>
    <t>贵州中铝铝业有限公司公司</t>
  </si>
  <si>
    <t>贵州兴枫霖合金科技有限公司</t>
  </si>
  <si>
    <t>贵州恒力源林业科技有限公司公司</t>
  </si>
  <si>
    <t>贵州钢绳股份有限公司</t>
  </si>
  <si>
    <t>凯里市鑫泰熔料公司</t>
  </si>
  <si>
    <t>仁怀市建台水泥厂</t>
  </si>
  <si>
    <t>贵州重力科技环保有限公司</t>
  </si>
  <si>
    <t>中伟新材料股份有限公司</t>
  </si>
  <si>
    <t xml:space="preserve">贵州恒伟包装制品有限公司 </t>
  </si>
  <si>
    <t>贵州赤天化桐梓化工有限公司</t>
  </si>
  <si>
    <t xml:space="preserve">40000
</t>
  </si>
  <si>
    <t>贵州华锦铝业有限公司</t>
  </si>
  <si>
    <t>贵州大龙铁合金有限责任公司</t>
  </si>
  <si>
    <t>瓮安县龙马磷业有限公司</t>
  </si>
  <si>
    <t>赤水市创力水泥有限责任公司</t>
  </si>
  <si>
    <t>遵义天磁锰业有限责任公司</t>
  </si>
  <si>
    <t>贵州武陵锰业有限公司</t>
  </si>
  <si>
    <t>凯里市凯荣玻璃有限公司</t>
  </si>
  <si>
    <t>贵阳长乐钢铁有限公司</t>
  </si>
  <si>
    <t>金正大诺泰尔化学有限公司</t>
  </si>
  <si>
    <t>赫章县黔沪水泥有限责任公司</t>
  </si>
  <si>
    <t>贵州长顺宏安水泥有限责任公司</t>
  </si>
  <si>
    <t>遵义县铁厂创业刚玉有限责任公司</t>
  </si>
  <si>
    <t>贵州银星新材料科技有限公司</t>
  </si>
  <si>
    <t>二、困难类</t>
  </si>
  <si>
    <t>安顺市宏盛化工有限公司</t>
  </si>
  <si>
    <t>华润水泥（安顺）有限公司</t>
  </si>
  <si>
    <t>通润冶金（贵州）有限公司</t>
  </si>
  <si>
    <t>贵州省麻江景晟化工有限公司</t>
  </si>
  <si>
    <t>思南西南水泥厂</t>
  </si>
  <si>
    <t>贵州赤天化新能源有限责任公司</t>
  </si>
  <si>
    <t>贵阳开磷化肥有限公司</t>
  </si>
  <si>
    <t>贵州省松桃高力水泥实业有限公司</t>
  </si>
  <si>
    <t>贵州龙威矿业股份有限公司</t>
  </si>
  <si>
    <t>贵州金润能源投资管理有限公司</t>
  </si>
  <si>
    <t>镇远县顺发铁合金有限公司</t>
  </si>
  <si>
    <t>遵义天磁锰业(集团)亿方有限公司</t>
  </si>
  <si>
    <t>贵州松桃金瑞锰业有限责任公司</t>
  </si>
  <si>
    <t>松桃三和锰业集团有限责任公司</t>
  </si>
  <si>
    <t>贵州金义磨料有限公司</t>
  </si>
  <si>
    <t>贵州达众第七砂轮有限责任公司</t>
  </si>
  <si>
    <t>贵州欧玛陶瓷有限责任公司</t>
  </si>
  <si>
    <t>贵州宇新硅材料发展有限公司</t>
  </si>
  <si>
    <t>1分168户</t>
  </si>
  <si>
    <t>3分18户</t>
  </si>
  <si>
    <t>共188户</t>
  </si>
  <si>
    <t>备注：共收到201户大工业企业申报材料，其中：符合申报条件且资料齐全的有186户；重复申报的有15户（申报企业名称不同，但用电账户相同，分别是：贵州黔西西南水泥有限公司、贵州凯里瑞安建材有限公司、遵义恒聚水泥有限公司、贵州福泉西南水泥有限公司、贵州川恒化工股份有限公司、贵州毕节江天水泥有限公司、贵州谨成工贸有限公司、贵州能矿锰业集团有限公司、贵州沿河西南水泥有限公司、贵州水晶有机化工（集团）有限公司、贵州福美林陶瓷有限公司、黎平县华新建材有限公司、贵州博宏实业有限责任公司水泥分公司、中伟新材料股份有限公司、贵州欧玛陶瓷有限责任公司，已按用电账户名更正后列入公示名单）。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</si>
</sst>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178" formatCode="_-[$€-2]* #,##0.00_-;\-[$€-2]* #,##0.00_-;_-[$€-2]* &quot;-&quot;??_-"/>
    <numFmt numFmtId="179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20"/>
      <name val="方正小标宋_GBK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27" fillId="0" borderId="0"/>
    <xf numFmtId="0" fontId="2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 wrapText="1" indent="1"/>
    </xf>
    <xf numFmtId="177" fontId="9" fillId="0" borderId="1" xfId="0" applyNumberFormat="1" applyFont="1" applyFill="1" applyBorder="1" applyAlignment="1">
      <alignment horizontal="right" vertical="center" wrapText="1" indent="1"/>
    </xf>
    <xf numFmtId="177" fontId="3" fillId="0" borderId="1" xfId="0" applyNumberFormat="1" applyFont="1" applyFill="1" applyBorder="1" applyAlignment="1">
      <alignment horizontal="right" vertical="center" wrapText="1" indent="1"/>
    </xf>
    <xf numFmtId="9" fontId="8" fillId="0" borderId="1" xfId="11" applyFont="1" applyFill="1" applyBorder="1" applyAlignment="1">
      <alignment horizontal="right" vertical="center" wrapText="1" indent="1"/>
    </xf>
    <xf numFmtId="9" fontId="3" fillId="0" borderId="1" xfId="11" applyFont="1" applyFill="1" applyBorder="1" applyAlignment="1">
      <alignment horizontal="right" vertical="center" indent="1"/>
    </xf>
    <xf numFmtId="176" fontId="8" fillId="0" borderId="1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wrapText="1" indent="1"/>
    </xf>
    <xf numFmtId="0" fontId="3" fillId="0" borderId="1" xfId="0" applyNumberFormat="1" applyFont="1" applyFill="1" applyBorder="1" applyAlignment="1">
      <alignment horizontal="right" vertical="center" wrapText="1" indent="1"/>
    </xf>
    <xf numFmtId="9" fontId="3" fillId="0" borderId="1" xfId="1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 indent="1"/>
    </xf>
    <xf numFmtId="179" fontId="3" fillId="0" borderId="1" xfId="0" applyNumberFormat="1" applyFont="1" applyFill="1" applyBorder="1" applyAlignment="1">
      <alignment horizontal="right" vertical="center" wrapText="1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 2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00"/>
  <sheetViews>
    <sheetView tabSelected="1" zoomScale="85" zoomScaleNormal="85" workbookViewId="0">
      <pane xSplit="3" ySplit="3" topLeftCell="D158" activePane="bottomRight" state="frozen"/>
      <selection/>
      <selection pane="topRight"/>
      <selection pane="bottomLeft"/>
      <selection pane="bottomRight" activeCell="A177" sqref="A177:P177"/>
    </sheetView>
  </sheetViews>
  <sheetFormatPr defaultColWidth="9" defaultRowHeight="14.4"/>
  <cols>
    <col min="1" max="1" width="6.25" style="7" customWidth="1"/>
    <col min="2" max="2" width="36.25" style="8" customWidth="1"/>
    <col min="3" max="3" width="10.4722222222222" style="9" customWidth="1"/>
    <col min="4" max="4" width="10" style="10" customWidth="1"/>
    <col min="5" max="5" width="12.5" style="10" customWidth="1"/>
    <col min="6" max="7" width="11.5" style="11" customWidth="1"/>
    <col min="8" max="8" width="10.3796296296296" style="11" customWidth="1"/>
    <col min="9" max="9" width="12.6296296296296" style="11" customWidth="1"/>
    <col min="10" max="10" width="11.5" style="11" customWidth="1"/>
    <col min="11" max="11" width="11.2407407407407" style="11" customWidth="1"/>
    <col min="12" max="12" width="10.75" style="11" customWidth="1"/>
    <col min="13" max="13" width="11.4444444444444" style="11" customWidth="1"/>
    <col min="14" max="14" width="9.62962962962963" style="11" customWidth="1"/>
    <col min="15" max="15" width="9.0462962962963" style="10" customWidth="1"/>
    <col min="16" max="16" width="11.4444444444444" style="10" customWidth="1"/>
    <col min="17" max="17" width="30.9537037037037" style="9" customWidth="1"/>
    <col min="18" max="36" width="9" style="2"/>
    <col min="37" max="16384" width="9" style="12"/>
  </cols>
  <sheetData>
    <row r="1" ht="29" customHeight="1" spans="1:16">
      <c r="A1" s="13" t="s">
        <v>0</v>
      </c>
      <c r="B1" s="13"/>
      <c r="C1" s="13"/>
      <c r="D1" s="9"/>
      <c r="E1" s="9"/>
      <c r="F1" s="14"/>
      <c r="G1" s="14"/>
      <c r="H1" s="14"/>
      <c r="I1" s="14"/>
      <c r="J1" s="14"/>
      <c r="K1" s="14"/>
      <c r="L1" s="14"/>
      <c r="M1" s="14"/>
      <c r="N1" s="14"/>
      <c r="O1" s="9"/>
      <c r="P1" s="9"/>
    </row>
    <row r="2" ht="30" customHeight="1" spans="1:16">
      <c r="A2" s="15" t="s">
        <v>1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20" customHeight="1" spans="1:16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1" customFormat="1" ht="30" customHeight="1" spans="1:36">
      <c r="A4" s="17" t="s">
        <v>2</v>
      </c>
      <c r="B4" s="17" t="s">
        <v>3</v>
      </c>
      <c r="C4" s="18" t="s">
        <v>4</v>
      </c>
      <c r="D4" s="18" t="s">
        <v>5</v>
      </c>
      <c r="E4" s="18" t="s">
        <v>6</v>
      </c>
      <c r="F4" s="19" t="s">
        <v>7</v>
      </c>
      <c r="G4" s="19"/>
      <c r="H4" s="19"/>
      <c r="I4" s="19"/>
      <c r="J4" s="19"/>
      <c r="K4" s="19" t="s">
        <v>8</v>
      </c>
      <c r="L4" s="19"/>
      <c r="M4" s="19"/>
      <c r="N4" s="19"/>
      <c r="O4" s="18" t="s">
        <v>9</v>
      </c>
      <c r="P4" s="18" t="s">
        <v>10</v>
      </c>
      <c r="Q4" s="14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="1" customFormat="1" ht="32" customHeight="1" spans="1:36">
      <c r="A5" s="17"/>
      <c r="B5" s="17"/>
      <c r="C5" s="18"/>
      <c r="D5" s="18"/>
      <c r="E5" s="18"/>
      <c r="F5" s="19" t="s">
        <v>11</v>
      </c>
      <c r="G5" s="19" t="s">
        <v>12</v>
      </c>
      <c r="H5" s="19" t="s">
        <v>13</v>
      </c>
      <c r="I5" s="19"/>
      <c r="J5" s="19" t="s">
        <v>14</v>
      </c>
      <c r="K5" s="18" t="s">
        <v>12</v>
      </c>
      <c r="L5" s="18"/>
      <c r="M5" s="18" t="s">
        <v>15</v>
      </c>
      <c r="N5" s="18"/>
      <c r="O5" s="18"/>
      <c r="P5" s="18"/>
      <c r="Q5" s="14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="1" customFormat="1" ht="32" customHeight="1" spans="1:36">
      <c r="A6" s="17"/>
      <c r="B6" s="17"/>
      <c r="C6" s="18"/>
      <c r="D6" s="18"/>
      <c r="E6" s="18"/>
      <c r="F6" s="19"/>
      <c r="G6" s="19"/>
      <c r="H6" s="19" t="s">
        <v>16</v>
      </c>
      <c r="I6" s="19" t="s">
        <v>17</v>
      </c>
      <c r="J6" s="19"/>
      <c r="K6" s="18" t="s">
        <v>16</v>
      </c>
      <c r="L6" s="18" t="s">
        <v>18</v>
      </c>
      <c r="M6" s="18" t="s">
        <v>19</v>
      </c>
      <c r="N6" s="18" t="s">
        <v>18</v>
      </c>
      <c r="O6" s="18"/>
      <c r="P6" s="18"/>
      <c r="Q6" s="14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="1" customFormat="1" ht="32" customHeight="1" spans="1:36">
      <c r="A7" s="20" t="s">
        <v>20</v>
      </c>
      <c r="B7" s="20"/>
      <c r="C7" s="20"/>
      <c r="D7" s="20"/>
      <c r="E7" s="20"/>
      <c r="F7" s="17"/>
      <c r="G7" s="17"/>
      <c r="H7" s="17"/>
      <c r="I7" s="17"/>
      <c r="J7" s="17"/>
      <c r="K7" s="17"/>
      <c r="L7" s="20"/>
      <c r="M7" s="20"/>
      <c r="N7" s="20"/>
      <c r="O7" s="20"/>
      <c r="P7" s="20"/>
      <c r="Q7" s="14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ht="21.35" customHeight="1" spans="1:16">
      <c r="A8" s="21">
        <v>1</v>
      </c>
      <c r="B8" s="22" t="s">
        <v>21</v>
      </c>
      <c r="C8" s="21" t="s">
        <v>22</v>
      </c>
      <c r="D8" s="21" t="s">
        <v>23</v>
      </c>
      <c r="E8" s="23">
        <v>392000</v>
      </c>
      <c r="F8" s="24">
        <v>134289.4708</v>
      </c>
      <c r="G8" s="25">
        <v>105029.99</v>
      </c>
      <c r="H8" s="25">
        <v>29259.56</v>
      </c>
      <c r="I8" s="24">
        <v>9753.19</v>
      </c>
      <c r="J8" s="25">
        <v>10465.4</v>
      </c>
      <c r="K8" s="23">
        <v>84332.7232</v>
      </c>
      <c r="L8" s="26">
        <f t="shared" ref="L8:L49" si="0">(K8-G8)/G8</f>
        <v>-0.197060542422217</v>
      </c>
      <c r="M8" s="25">
        <v>10098</v>
      </c>
      <c r="N8" s="27">
        <f>(M8-J8)/J8</f>
        <v>-0.0351061593441244</v>
      </c>
      <c r="O8" s="23">
        <v>1</v>
      </c>
      <c r="P8" s="28">
        <f>M8*0.01</f>
        <v>100.98</v>
      </c>
    </row>
    <row r="9" ht="21.35" customHeight="1" spans="1:16">
      <c r="A9" s="21">
        <v>2</v>
      </c>
      <c r="B9" s="22" t="s">
        <v>24</v>
      </c>
      <c r="C9" s="21" t="s">
        <v>25</v>
      </c>
      <c r="D9" s="21" t="s">
        <v>26</v>
      </c>
      <c r="E9" s="23">
        <v>50000</v>
      </c>
      <c r="F9" s="25">
        <v>34083.06</v>
      </c>
      <c r="G9" s="25">
        <v>27210.15</v>
      </c>
      <c r="H9" s="25">
        <v>6872.91</v>
      </c>
      <c r="I9" s="25">
        <v>2290.97</v>
      </c>
      <c r="J9" s="25">
        <v>3233.01</v>
      </c>
      <c r="K9" s="25">
        <v>22490.49</v>
      </c>
      <c r="L9" s="26">
        <v>-0.173452186040871</v>
      </c>
      <c r="M9" s="25">
        <v>2794.77</v>
      </c>
      <c r="N9" s="27">
        <v>-0.135551699499847</v>
      </c>
      <c r="O9" s="23">
        <v>1</v>
      </c>
      <c r="P9" s="28">
        <v>27.9477</v>
      </c>
    </row>
    <row r="10" ht="21.35" customHeight="1" spans="1:16">
      <c r="A10" s="21">
        <v>3</v>
      </c>
      <c r="B10" s="22" t="s">
        <v>27</v>
      </c>
      <c r="C10" s="21" t="s">
        <v>25</v>
      </c>
      <c r="D10" s="21" t="s">
        <v>28</v>
      </c>
      <c r="E10" s="23">
        <v>2500</v>
      </c>
      <c r="F10" s="25">
        <v>11319.1716</v>
      </c>
      <c r="G10" s="25">
        <v>8443.6572</v>
      </c>
      <c r="H10" s="25">
        <v>2875.5144</v>
      </c>
      <c r="I10" s="25">
        <v>958</v>
      </c>
      <c r="J10" s="25">
        <v>888.7956</v>
      </c>
      <c r="K10" s="25">
        <v>7645.11</v>
      </c>
      <c r="L10" s="26">
        <v>-0.0945736167498605</v>
      </c>
      <c r="M10" s="25">
        <v>1117.8948</v>
      </c>
      <c r="N10" s="27">
        <v>0.257763652295308</v>
      </c>
      <c r="O10" s="23">
        <v>1</v>
      </c>
      <c r="P10" s="28">
        <v>11.178948</v>
      </c>
    </row>
    <row r="11" ht="21.35" customHeight="1" spans="1:16">
      <c r="A11" s="21">
        <v>4</v>
      </c>
      <c r="B11" s="22" t="s">
        <v>29</v>
      </c>
      <c r="C11" s="21" t="s">
        <v>25</v>
      </c>
      <c r="D11" s="21" t="s">
        <v>28</v>
      </c>
      <c r="E11" s="23">
        <v>31500</v>
      </c>
      <c r="F11" s="25">
        <v>9729.06</v>
      </c>
      <c r="G11" s="25">
        <v>6865.32</v>
      </c>
      <c r="H11" s="25">
        <v>2863.74</v>
      </c>
      <c r="I11" s="25">
        <v>954.58</v>
      </c>
      <c r="J11" s="25">
        <v>858.165</v>
      </c>
      <c r="K11" s="25">
        <v>6541.546</v>
      </c>
      <c r="L11" s="26">
        <v>-0.0471608024097929</v>
      </c>
      <c r="M11" s="25">
        <v>542.8225</v>
      </c>
      <c r="N11" s="27">
        <v>-0.367461385630968</v>
      </c>
      <c r="O11" s="23">
        <v>1</v>
      </c>
      <c r="P11" s="28">
        <v>5.428225</v>
      </c>
    </row>
    <row r="12" ht="21.35" customHeight="1" spans="1:16">
      <c r="A12" s="21">
        <v>5</v>
      </c>
      <c r="B12" s="22" t="s">
        <v>30</v>
      </c>
      <c r="C12" s="21" t="s">
        <v>31</v>
      </c>
      <c r="D12" s="21" t="s">
        <v>32</v>
      </c>
      <c r="E12" s="23">
        <v>13415</v>
      </c>
      <c r="F12" s="25">
        <v>3639.216</v>
      </c>
      <c r="G12" s="25">
        <v>2546.936</v>
      </c>
      <c r="H12" s="25">
        <v>1092.28</v>
      </c>
      <c r="I12" s="25">
        <v>363</v>
      </c>
      <c r="J12" s="25">
        <v>909.776</v>
      </c>
      <c r="K12" s="25">
        <v>3114.216</v>
      </c>
      <c r="L12" s="26">
        <v>0.222730370924122</v>
      </c>
      <c r="M12" s="25">
        <v>10.136</v>
      </c>
      <c r="N12" s="27">
        <v>-0.988858796011326</v>
      </c>
      <c r="O12" s="23">
        <v>1</v>
      </c>
      <c r="P12" s="28">
        <f t="shared" ref="P9:P40" si="1">M12*0.01</f>
        <v>0.10136</v>
      </c>
    </row>
    <row r="13" ht="21.35" customHeight="1" spans="1:16">
      <c r="A13" s="21">
        <v>6</v>
      </c>
      <c r="B13" s="22" t="s">
        <v>33</v>
      </c>
      <c r="C13" s="21" t="s">
        <v>25</v>
      </c>
      <c r="D13" s="21" t="s">
        <v>28</v>
      </c>
      <c r="E13" s="23">
        <v>20000</v>
      </c>
      <c r="F13" s="25">
        <v>8608.936</v>
      </c>
      <c r="G13" s="25">
        <v>6024.65</v>
      </c>
      <c r="H13" s="25">
        <v>2584.286</v>
      </c>
      <c r="I13" s="25">
        <v>862.4</v>
      </c>
      <c r="J13" s="25">
        <v>671.076</v>
      </c>
      <c r="K13" s="25">
        <v>6004.0078</v>
      </c>
      <c r="L13" s="26">
        <v>-0.00342629032391912</v>
      </c>
      <c r="M13" s="25">
        <v>539</v>
      </c>
      <c r="N13" s="27">
        <v>-0.196812283556557</v>
      </c>
      <c r="O13" s="23">
        <v>1</v>
      </c>
      <c r="P13" s="28">
        <v>5.39</v>
      </c>
    </row>
    <row r="14" ht="21.35" customHeight="1" spans="1:16">
      <c r="A14" s="21">
        <v>7</v>
      </c>
      <c r="B14" s="22" t="s">
        <v>34</v>
      </c>
      <c r="C14" s="21" t="s">
        <v>35</v>
      </c>
      <c r="D14" s="21" t="s">
        <v>36</v>
      </c>
      <c r="E14" s="23">
        <v>13850</v>
      </c>
      <c r="F14" s="25">
        <v>2758</v>
      </c>
      <c r="G14" s="25">
        <v>760</v>
      </c>
      <c r="H14" s="25">
        <f>F14-G14</f>
        <v>1998</v>
      </c>
      <c r="I14" s="25">
        <v>666</v>
      </c>
      <c r="J14" s="25">
        <v>0</v>
      </c>
      <c r="K14" s="25">
        <v>9.87</v>
      </c>
      <c r="L14" s="26">
        <f t="shared" si="0"/>
        <v>-0.987013157894737</v>
      </c>
      <c r="M14" s="25">
        <v>297</v>
      </c>
      <c r="N14" s="27"/>
      <c r="O14" s="23">
        <v>1</v>
      </c>
      <c r="P14" s="28">
        <f t="shared" si="1"/>
        <v>2.97</v>
      </c>
    </row>
    <row r="15" ht="21.35" customHeight="1" spans="1:16">
      <c r="A15" s="21">
        <v>8</v>
      </c>
      <c r="B15" s="22" t="s">
        <v>37</v>
      </c>
      <c r="C15" s="21" t="s">
        <v>38</v>
      </c>
      <c r="D15" s="21" t="s">
        <v>28</v>
      </c>
      <c r="E15" s="23">
        <v>31500</v>
      </c>
      <c r="F15" s="25">
        <v>12568.1</v>
      </c>
      <c r="G15" s="25">
        <v>9084.9</v>
      </c>
      <c r="H15" s="25">
        <f>F15-G15</f>
        <v>3483.2</v>
      </c>
      <c r="I15" s="25">
        <v>1161.1</v>
      </c>
      <c r="J15" s="25">
        <v>963.8</v>
      </c>
      <c r="K15" s="25">
        <v>8106.1336</v>
      </c>
      <c r="L15" s="26">
        <f t="shared" si="0"/>
        <v>-0.107735517176854</v>
      </c>
      <c r="M15" s="25">
        <v>703.55</v>
      </c>
      <c r="N15" s="27">
        <f t="shared" ref="N15:N36" si="2">(M15-J15)/J15</f>
        <v>-0.270024901431832</v>
      </c>
      <c r="O15" s="25">
        <v>1</v>
      </c>
      <c r="P15" s="28">
        <f t="shared" si="1"/>
        <v>7.0355</v>
      </c>
    </row>
    <row r="16" ht="21.35" customHeight="1" spans="1:16">
      <c r="A16" s="21">
        <v>9</v>
      </c>
      <c r="B16" s="22" t="s">
        <v>39</v>
      </c>
      <c r="C16" s="21" t="s">
        <v>25</v>
      </c>
      <c r="D16" s="21" t="s">
        <v>28</v>
      </c>
      <c r="E16" s="23">
        <v>16000</v>
      </c>
      <c r="F16" s="25">
        <v>7253.211</v>
      </c>
      <c r="G16" s="25">
        <v>5188.449</v>
      </c>
      <c r="H16" s="25">
        <v>2064.76</v>
      </c>
      <c r="I16" s="25">
        <v>688.254</v>
      </c>
      <c r="J16" s="25">
        <v>666.729</v>
      </c>
      <c r="K16" s="25">
        <v>4119.654</v>
      </c>
      <c r="L16" s="26">
        <v>-0.20599508639287</v>
      </c>
      <c r="M16" s="25">
        <v>488.628</v>
      </c>
      <c r="N16" s="27">
        <v>-0.267126523670037</v>
      </c>
      <c r="O16" s="23">
        <v>1</v>
      </c>
      <c r="P16" s="28">
        <v>4.88628</v>
      </c>
    </row>
    <row r="17" ht="21.35" customHeight="1" spans="1:16">
      <c r="A17" s="21">
        <v>10</v>
      </c>
      <c r="B17" s="22" t="s">
        <v>40</v>
      </c>
      <c r="C17" s="21" t="s">
        <v>25</v>
      </c>
      <c r="D17" s="21" t="s">
        <v>28</v>
      </c>
      <c r="E17" s="23">
        <v>16000</v>
      </c>
      <c r="F17" s="25">
        <v>6263.8576</v>
      </c>
      <c r="G17" s="25">
        <v>4354.8912</v>
      </c>
      <c r="H17" s="25">
        <v>1908.9664</v>
      </c>
      <c r="I17" s="25">
        <v>636</v>
      </c>
      <c r="J17" s="25">
        <v>604.736</v>
      </c>
      <c r="K17" s="25">
        <v>4282.432</v>
      </c>
      <c r="L17" s="26">
        <v>-0.0166385787089239</v>
      </c>
      <c r="M17" s="25">
        <v>462.4752</v>
      </c>
      <c r="N17" s="27">
        <v>-0.235244470314319</v>
      </c>
      <c r="O17" s="23">
        <v>1</v>
      </c>
      <c r="P17" s="28">
        <v>4.624752</v>
      </c>
    </row>
    <row r="18" ht="21.35" customHeight="1" spans="1:16">
      <c r="A18" s="21">
        <v>11</v>
      </c>
      <c r="B18" s="22" t="s">
        <v>41</v>
      </c>
      <c r="C18" s="21" t="s">
        <v>25</v>
      </c>
      <c r="D18" s="21" t="s">
        <v>28</v>
      </c>
      <c r="E18" s="23">
        <v>12500</v>
      </c>
      <c r="F18" s="25">
        <v>6987.3538</v>
      </c>
      <c r="G18" s="25">
        <v>5212.819</v>
      </c>
      <c r="H18" s="25">
        <v>1774.5348</v>
      </c>
      <c r="I18" s="25">
        <v>591.5116</v>
      </c>
      <c r="J18" s="25">
        <v>605.7114</v>
      </c>
      <c r="K18" s="25">
        <v>5071.3866</v>
      </c>
      <c r="L18" s="26">
        <v>-0.0271316537174992</v>
      </c>
      <c r="M18" s="25">
        <v>378.7728</v>
      </c>
      <c r="N18" s="27">
        <v>-0.374664567977423</v>
      </c>
      <c r="O18" s="23">
        <v>1</v>
      </c>
      <c r="P18" s="28">
        <v>3.787728</v>
      </c>
    </row>
    <row r="19" ht="21.35" customHeight="1" spans="1:16">
      <c r="A19" s="21">
        <v>12</v>
      </c>
      <c r="B19" s="22" t="s">
        <v>42</v>
      </c>
      <c r="C19" s="21" t="s">
        <v>25</v>
      </c>
      <c r="D19" s="21" t="s">
        <v>28</v>
      </c>
      <c r="E19" s="23">
        <v>15000</v>
      </c>
      <c r="F19" s="25">
        <v>6593.396</v>
      </c>
      <c r="G19" s="25">
        <v>4664.478</v>
      </c>
      <c r="H19" s="25">
        <v>1928.918</v>
      </c>
      <c r="I19" s="25">
        <v>643</v>
      </c>
      <c r="J19" s="25">
        <v>618.954000000003</v>
      </c>
      <c r="K19" s="25">
        <v>4199.748</v>
      </c>
      <c r="L19" s="26">
        <v>-0.0996317272800945</v>
      </c>
      <c r="M19" s="25">
        <v>387.492</v>
      </c>
      <c r="N19" s="27">
        <v>-0.373956707606707</v>
      </c>
      <c r="O19" s="23">
        <v>1</v>
      </c>
      <c r="P19" s="28">
        <v>3.87492</v>
      </c>
    </row>
    <row r="20" ht="21.35" customHeight="1" spans="1:16">
      <c r="A20" s="21">
        <v>13</v>
      </c>
      <c r="B20" s="22" t="s">
        <v>43</v>
      </c>
      <c r="C20" s="21" t="s">
        <v>25</v>
      </c>
      <c r="D20" s="21" t="s">
        <v>28</v>
      </c>
      <c r="E20" s="23">
        <v>20000</v>
      </c>
      <c r="F20" s="25">
        <v>8744.056</v>
      </c>
      <c r="G20" s="25">
        <v>6278.4</v>
      </c>
      <c r="H20" s="25">
        <v>2465.656</v>
      </c>
      <c r="I20" s="25">
        <v>821.88</v>
      </c>
      <c r="J20" s="25">
        <v>829.72</v>
      </c>
      <c r="K20" s="25">
        <v>5566.24</v>
      </c>
      <c r="L20" s="26">
        <v>-0.113430173292559</v>
      </c>
      <c r="M20" s="25">
        <v>630.72</v>
      </c>
      <c r="N20" s="27">
        <v>-0.239839946005881</v>
      </c>
      <c r="O20" s="23">
        <v>1</v>
      </c>
      <c r="P20" s="28">
        <v>6.3072</v>
      </c>
    </row>
    <row r="21" ht="21.35" customHeight="1" spans="1:16">
      <c r="A21" s="21">
        <v>14</v>
      </c>
      <c r="B21" s="22" t="s">
        <v>44</v>
      </c>
      <c r="C21" s="21" t="s">
        <v>25</v>
      </c>
      <c r="D21" s="21" t="s">
        <v>28</v>
      </c>
      <c r="E21" s="23">
        <v>16000</v>
      </c>
      <c r="F21" s="25">
        <v>5845.69</v>
      </c>
      <c r="G21" s="25">
        <v>4194.08</v>
      </c>
      <c r="H21" s="25">
        <v>1651.61</v>
      </c>
      <c r="I21" s="25">
        <v>550.536</v>
      </c>
      <c r="J21" s="25">
        <v>460.551</v>
      </c>
      <c r="K21" s="25">
        <v>3750.201</v>
      </c>
      <c r="L21" s="26">
        <v>-0.105834652653264</v>
      </c>
      <c r="M21" s="25">
        <v>431.886</v>
      </c>
      <c r="N21" s="27">
        <v>-0.0622406639004149</v>
      </c>
      <c r="O21" s="23">
        <v>1</v>
      </c>
      <c r="P21" s="28">
        <v>4.31886</v>
      </c>
    </row>
    <row r="22" ht="21.35" customHeight="1" spans="1:16">
      <c r="A22" s="21">
        <v>15</v>
      </c>
      <c r="B22" s="22" t="s">
        <v>45</v>
      </c>
      <c r="C22" s="21" t="s">
        <v>22</v>
      </c>
      <c r="D22" s="21" t="s">
        <v>28</v>
      </c>
      <c r="E22" s="23">
        <v>140000</v>
      </c>
      <c r="F22" s="25">
        <v>4918.536</v>
      </c>
      <c r="G22" s="25">
        <v>3647.336</v>
      </c>
      <c r="H22" s="25">
        <f t="shared" ref="H17:H80" si="3">F22-G22</f>
        <v>1271.2</v>
      </c>
      <c r="I22" s="25">
        <v>423.7</v>
      </c>
      <c r="J22" s="25">
        <v>420.392</v>
      </c>
      <c r="K22" s="25">
        <v>2896.096</v>
      </c>
      <c r="L22" s="26">
        <f t="shared" si="0"/>
        <v>-0.205969507607744</v>
      </c>
      <c r="M22" s="25">
        <v>123.788</v>
      </c>
      <c r="N22" s="27">
        <f t="shared" si="2"/>
        <v>-0.705541494605035</v>
      </c>
      <c r="O22" s="23">
        <v>1</v>
      </c>
      <c r="P22" s="28">
        <f t="shared" si="1"/>
        <v>1.23788</v>
      </c>
    </row>
    <row r="23" ht="21.35" customHeight="1" spans="1:16">
      <c r="A23" s="21">
        <v>16</v>
      </c>
      <c r="B23" s="22" t="s">
        <v>46</v>
      </c>
      <c r="C23" s="21" t="s">
        <v>38</v>
      </c>
      <c r="D23" s="21" t="s">
        <v>47</v>
      </c>
      <c r="E23" s="23">
        <v>520350</v>
      </c>
      <c r="F23" s="25">
        <v>84966</v>
      </c>
      <c r="G23" s="24">
        <v>63759</v>
      </c>
      <c r="H23" s="25">
        <f t="shared" si="3"/>
        <v>21207</v>
      </c>
      <c r="I23" s="25">
        <v>7069</v>
      </c>
      <c r="J23" s="25">
        <v>6480.8188</v>
      </c>
      <c r="K23" s="25">
        <v>59943.7</v>
      </c>
      <c r="L23" s="26">
        <f t="shared" si="0"/>
        <v>-0.0598393952226353</v>
      </c>
      <c r="M23" s="25">
        <v>7297.354</v>
      </c>
      <c r="N23" s="27">
        <f t="shared" si="2"/>
        <v>0.125992598342666</v>
      </c>
      <c r="O23" s="23">
        <v>1</v>
      </c>
      <c r="P23" s="28">
        <f t="shared" si="1"/>
        <v>72.97354</v>
      </c>
    </row>
    <row r="24" ht="21.35" customHeight="1" spans="1:16">
      <c r="A24" s="21">
        <v>17</v>
      </c>
      <c r="B24" s="22" t="s">
        <v>48</v>
      </c>
      <c r="C24" s="21" t="s">
        <v>35</v>
      </c>
      <c r="D24" s="21" t="s">
        <v>26</v>
      </c>
      <c r="E24" s="23">
        <v>25000</v>
      </c>
      <c r="F24" s="25">
        <v>20887.4556</v>
      </c>
      <c r="G24" s="25">
        <v>13998.8048</v>
      </c>
      <c r="H24" s="25">
        <f t="shared" si="3"/>
        <v>6888.6508</v>
      </c>
      <c r="I24" s="25">
        <v>2296</v>
      </c>
      <c r="J24" s="25">
        <v>2285.8504</v>
      </c>
      <c r="K24" s="25">
        <v>11305.91</v>
      </c>
      <c r="L24" s="26">
        <f t="shared" si="0"/>
        <v>-0.192366051136023</v>
      </c>
      <c r="M24" s="25">
        <v>1428.8868</v>
      </c>
      <c r="N24" s="27">
        <f t="shared" si="2"/>
        <v>-0.374899249749677</v>
      </c>
      <c r="O24" s="23">
        <v>1</v>
      </c>
      <c r="P24" s="28">
        <f t="shared" si="1"/>
        <v>14.288868</v>
      </c>
    </row>
    <row r="25" ht="21.35" customHeight="1" spans="1:16">
      <c r="A25" s="21">
        <v>18</v>
      </c>
      <c r="B25" s="22" t="s">
        <v>49</v>
      </c>
      <c r="C25" s="21" t="s">
        <v>38</v>
      </c>
      <c r="D25" s="21" t="s">
        <v>28</v>
      </c>
      <c r="E25" s="23">
        <v>51000</v>
      </c>
      <c r="F25" s="25">
        <v>13337.964</v>
      </c>
      <c r="G25" s="25">
        <v>10214.712</v>
      </c>
      <c r="H25" s="25">
        <f t="shared" si="3"/>
        <v>3123.252</v>
      </c>
      <c r="I25" s="25">
        <v>1041.084</v>
      </c>
      <c r="J25" s="25">
        <v>916.08</v>
      </c>
      <c r="K25" s="25">
        <v>0</v>
      </c>
      <c r="L25" s="26">
        <f t="shared" si="0"/>
        <v>-1</v>
      </c>
      <c r="M25" s="25">
        <v>836.22</v>
      </c>
      <c r="N25" s="27">
        <f t="shared" si="2"/>
        <v>-0.0871757925072046</v>
      </c>
      <c r="O25" s="23">
        <v>1</v>
      </c>
      <c r="P25" s="28">
        <f t="shared" si="1"/>
        <v>8.3622</v>
      </c>
    </row>
    <row r="26" ht="21.35" customHeight="1" spans="1:16">
      <c r="A26" s="21">
        <v>19</v>
      </c>
      <c r="B26" s="22" t="s">
        <v>50</v>
      </c>
      <c r="C26" s="21" t="s">
        <v>51</v>
      </c>
      <c r="D26" s="21" t="s">
        <v>52</v>
      </c>
      <c r="E26" s="23">
        <v>57850</v>
      </c>
      <c r="F26" s="25">
        <v>23591</v>
      </c>
      <c r="G26" s="25">
        <v>18420</v>
      </c>
      <c r="H26" s="25">
        <f t="shared" si="3"/>
        <v>5171</v>
      </c>
      <c r="I26" s="25">
        <v>1723</v>
      </c>
      <c r="J26" s="25">
        <v>2634</v>
      </c>
      <c r="K26" s="25">
        <v>8076</v>
      </c>
      <c r="L26" s="26">
        <f t="shared" si="0"/>
        <v>-0.561563517915309</v>
      </c>
      <c r="M26" s="25">
        <v>1576</v>
      </c>
      <c r="N26" s="27">
        <f t="shared" si="2"/>
        <v>-0.40167046317388</v>
      </c>
      <c r="O26" s="23">
        <v>1</v>
      </c>
      <c r="P26" s="28">
        <f t="shared" si="1"/>
        <v>15.76</v>
      </c>
    </row>
    <row r="27" ht="21.35" customHeight="1" spans="1:16">
      <c r="A27" s="21">
        <v>20</v>
      </c>
      <c r="B27" s="22" t="s">
        <v>53</v>
      </c>
      <c r="C27" s="21" t="s">
        <v>54</v>
      </c>
      <c r="D27" s="21" t="s">
        <v>28</v>
      </c>
      <c r="E27" s="23">
        <v>16300</v>
      </c>
      <c r="F27" s="25">
        <v>8615</v>
      </c>
      <c r="G27" s="25">
        <v>6477</v>
      </c>
      <c r="H27" s="25">
        <f t="shared" si="3"/>
        <v>2138</v>
      </c>
      <c r="I27" s="25">
        <v>712.7397</v>
      </c>
      <c r="J27" s="25">
        <v>649</v>
      </c>
      <c r="K27" s="25">
        <v>5565.53</v>
      </c>
      <c r="L27" s="26">
        <f t="shared" si="0"/>
        <v>-0.140724100663888</v>
      </c>
      <c r="M27" s="25">
        <v>636</v>
      </c>
      <c r="N27" s="27">
        <f t="shared" si="2"/>
        <v>-0.0200308166409861</v>
      </c>
      <c r="O27" s="23">
        <v>1</v>
      </c>
      <c r="P27" s="28">
        <f t="shared" si="1"/>
        <v>6.36</v>
      </c>
    </row>
    <row r="28" ht="21.35" customHeight="1" spans="1:16">
      <c r="A28" s="21">
        <v>21</v>
      </c>
      <c r="B28" s="22" t="s">
        <v>55</v>
      </c>
      <c r="C28" s="21" t="s">
        <v>31</v>
      </c>
      <c r="D28" s="21" t="s">
        <v>26</v>
      </c>
      <c r="E28" s="23">
        <v>12500</v>
      </c>
      <c r="F28" s="25">
        <v>3232.6</v>
      </c>
      <c r="G28" s="25">
        <v>2323.44</v>
      </c>
      <c r="H28" s="25">
        <v>909.16</v>
      </c>
      <c r="I28" s="25">
        <v>303.05</v>
      </c>
      <c r="J28" s="25">
        <v>323.26</v>
      </c>
      <c r="K28" s="25">
        <v>1873.984</v>
      </c>
      <c r="L28" s="26">
        <v>-0.193444203422512</v>
      </c>
      <c r="M28" s="25">
        <v>306.292</v>
      </c>
      <c r="N28" s="27">
        <v>-0.052490255521871</v>
      </c>
      <c r="O28" s="23">
        <v>1</v>
      </c>
      <c r="P28" s="28">
        <f t="shared" si="1"/>
        <v>3.06292</v>
      </c>
    </row>
    <row r="29" ht="21.35" customHeight="1" spans="1:16">
      <c r="A29" s="21">
        <v>22</v>
      </c>
      <c r="B29" s="22" t="s">
        <v>56</v>
      </c>
      <c r="C29" s="21" t="s">
        <v>22</v>
      </c>
      <c r="D29" s="21" t="s">
        <v>26</v>
      </c>
      <c r="E29" s="23">
        <v>16000</v>
      </c>
      <c r="F29" s="25">
        <v>6382.2246</v>
      </c>
      <c r="G29" s="25">
        <v>4879.1706</v>
      </c>
      <c r="H29" s="25">
        <f t="shared" si="3"/>
        <v>1503.054</v>
      </c>
      <c r="I29" s="25">
        <v>501.018</v>
      </c>
      <c r="J29" s="25">
        <v>470.673</v>
      </c>
      <c r="K29" s="25">
        <v>4031.538</v>
      </c>
      <c r="L29" s="26">
        <f t="shared" si="0"/>
        <v>-0.173724731002437</v>
      </c>
      <c r="M29" s="25">
        <v>509.7435</v>
      </c>
      <c r="N29" s="27">
        <f t="shared" si="2"/>
        <v>0.0830098603489046</v>
      </c>
      <c r="O29" s="23">
        <v>1</v>
      </c>
      <c r="P29" s="28">
        <f t="shared" si="1"/>
        <v>5.097435</v>
      </c>
    </row>
    <row r="30" ht="21.35" customHeight="1" spans="1:16">
      <c r="A30" s="21">
        <v>23</v>
      </c>
      <c r="B30" s="22" t="s">
        <v>57</v>
      </c>
      <c r="C30" s="21" t="s">
        <v>38</v>
      </c>
      <c r="D30" s="21" t="s">
        <v>28</v>
      </c>
      <c r="E30" s="23">
        <v>520350</v>
      </c>
      <c r="F30" s="25">
        <v>6543</v>
      </c>
      <c r="G30" s="25">
        <v>4773</v>
      </c>
      <c r="H30" s="25">
        <f t="shared" si="3"/>
        <v>1770</v>
      </c>
      <c r="I30" s="25">
        <v>590</v>
      </c>
      <c r="J30" s="25">
        <v>537</v>
      </c>
      <c r="K30" s="25">
        <v>5108.082</v>
      </c>
      <c r="L30" s="26">
        <f t="shared" si="0"/>
        <v>0.0702036455059712</v>
      </c>
      <c r="M30" s="25">
        <v>630</v>
      </c>
      <c r="N30" s="27">
        <f t="shared" si="2"/>
        <v>0.173184357541899</v>
      </c>
      <c r="O30" s="23">
        <v>1</v>
      </c>
      <c r="P30" s="28">
        <f t="shared" si="1"/>
        <v>6.3</v>
      </c>
    </row>
    <row r="31" ht="21.35" customHeight="1" spans="1:16">
      <c r="A31" s="21">
        <v>24</v>
      </c>
      <c r="B31" s="22" t="s">
        <v>58</v>
      </c>
      <c r="C31" s="21" t="s">
        <v>38</v>
      </c>
      <c r="D31" s="21" t="s">
        <v>28</v>
      </c>
      <c r="E31" s="23">
        <v>35000</v>
      </c>
      <c r="F31" s="25">
        <v>8752</v>
      </c>
      <c r="G31" s="25">
        <v>6323</v>
      </c>
      <c r="H31" s="25">
        <f t="shared" si="3"/>
        <v>2429</v>
      </c>
      <c r="I31" s="25">
        <v>810</v>
      </c>
      <c r="J31" s="25">
        <v>820</v>
      </c>
      <c r="K31" s="25">
        <v>6529.38</v>
      </c>
      <c r="L31" s="26">
        <f t="shared" si="0"/>
        <v>0.0326395698244504</v>
      </c>
      <c r="M31" s="25">
        <v>471</v>
      </c>
      <c r="N31" s="27">
        <f t="shared" si="2"/>
        <v>-0.425609756097561</v>
      </c>
      <c r="O31" s="23">
        <v>1</v>
      </c>
      <c r="P31" s="28">
        <f t="shared" si="1"/>
        <v>4.71</v>
      </c>
    </row>
    <row r="32" ht="21.35" customHeight="1" spans="1:16">
      <c r="A32" s="21">
        <v>25</v>
      </c>
      <c r="B32" s="22" t="s">
        <v>59</v>
      </c>
      <c r="C32" s="21" t="s">
        <v>35</v>
      </c>
      <c r="D32" s="21" t="s">
        <v>28</v>
      </c>
      <c r="E32" s="23">
        <v>35000</v>
      </c>
      <c r="F32" s="25">
        <v>18650</v>
      </c>
      <c r="G32" s="25">
        <v>13325</v>
      </c>
      <c r="H32" s="25">
        <f t="shared" si="3"/>
        <v>5325</v>
      </c>
      <c r="I32" s="25">
        <v>1774</v>
      </c>
      <c r="J32" s="25">
        <v>1762.2</v>
      </c>
      <c r="K32" s="25">
        <v>12977.844</v>
      </c>
      <c r="L32" s="26">
        <f t="shared" si="0"/>
        <v>-0.0260529831144466</v>
      </c>
      <c r="M32" s="25">
        <v>1519.848</v>
      </c>
      <c r="N32" s="27">
        <f t="shared" si="2"/>
        <v>-0.137528089887641</v>
      </c>
      <c r="O32" s="23">
        <v>1</v>
      </c>
      <c r="P32" s="28">
        <f t="shared" si="1"/>
        <v>15.19848</v>
      </c>
    </row>
    <row r="33" ht="21.35" customHeight="1" spans="1:16">
      <c r="A33" s="21">
        <v>26</v>
      </c>
      <c r="B33" s="22" t="s">
        <v>60</v>
      </c>
      <c r="C33" s="21" t="s">
        <v>35</v>
      </c>
      <c r="D33" s="21" t="s">
        <v>28</v>
      </c>
      <c r="E33" s="23">
        <v>16000</v>
      </c>
      <c r="F33" s="25">
        <v>5789</v>
      </c>
      <c r="G33" s="25">
        <v>4073</v>
      </c>
      <c r="H33" s="25">
        <f t="shared" si="3"/>
        <v>1716</v>
      </c>
      <c r="I33" s="25">
        <v>429</v>
      </c>
      <c r="J33" s="25">
        <v>500</v>
      </c>
      <c r="K33" s="25">
        <v>3944.358</v>
      </c>
      <c r="L33" s="26">
        <f t="shared" si="0"/>
        <v>-0.0315840903510925</v>
      </c>
      <c r="M33" s="25">
        <v>447</v>
      </c>
      <c r="N33" s="27">
        <f t="shared" si="2"/>
        <v>-0.106</v>
      </c>
      <c r="O33" s="23">
        <v>1</v>
      </c>
      <c r="P33" s="28">
        <f t="shared" si="1"/>
        <v>4.47</v>
      </c>
    </row>
    <row r="34" ht="21.35" customHeight="1" spans="1:16">
      <c r="A34" s="21">
        <v>27</v>
      </c>
      <c r="B34" s="22" t="s">
        <v>61</v>
      </c>
      <c r="C34" s="21" t="s">
        <v>22</v>
      </c>
      <c r="D34" s="21" t="s">
        <v>28</v>
      </c>
      <c r="E34" s="23">
        <v>16000</v>
      </c>
      <c r="F34" s="25">
        <v>8471.46</v>
      </c>
      <c r="G34" s="25">
        <v>6459</v>
      </c>
      <c r="H34" s="25">
        <f t="shared" si="3"/>
        <v>2012.46</v>
      </c>
      <c r="I34" s="25">
        <v>670.82</v>
      </c>
      <c r="J34" s="25">
        <v>528</v>
      </c>
      <c r="K34" s="25">
        <v>4927.734</v>
      </c>
      <c r="L34" s="26">
        <f t="shared" si="0"/>
        <v>-0.237074779377613</v>
      </c>
      <c r="M34" s="25">
        <v>545</v>
      </c>
      <c r="N34" s="27">
        <f t="shared" si="2"/>
        <v>0.0321969696969697</v>
      </c>
      <c r="O34" s="23">
        <v>1</v>
      </c>
      <c r="P34" s="28">
        <f t="shared" si="1"/>
        <v>5.45</v>
      </c>
    </row>
    <row r="35" ht="21.35" customHeight="1" spans="1:16">
      <c r="A35" s="21">
        <v>28</v>
      </c>
      <c r="B35" s="22" t="s">
        <v>62</v>
      </c>
      <c r="C35" s="21" t="s">
        <v>38</v>
      </c>
      <c r="D35" s="21" t="s">
        <v>23</v>
      </c>
      <c r="E35" s="23">
        <v>345123</v>
      </c>
      <c r="F35" s="25">
        <v>192736</v>
      </c>
      <c r="G35" s="25">
        <v>144994</v>
      </c>
      <c r="H35" s="25">
        <f t="shared" si="3"/>
        <v>47742</v>
      </c>
      <c r="I35" s="25">
        <v>15914.15</v>
      </c>
      <c r="J35" s="25">
        <v>16062</v>
      </c>
      <c r="K35" s="25">
        <v>142543.108</v>
      </c>
      <c r="L35" s="26">
        <f t="shared" si="0"/>
        <v>-0.0169034028994303</v>
      </c>
      <c r="M35" s="25">
        <v>16720</v>
      </c>
      <c r="N35" s="27">
        <f t="shared" si="2"/>
        <v>0.0409662557589341</v>
      </c>
      <c r="O35" s="23">
        <v>1</v>
      </c>
      <c r="P35" s="28">
        <f t="shared" si="1"/>
        <v>167.2</v>
      </c>
    </row>
    <row r="36" ht="21.35" customHeight="1" spans="1:16">
      <c r="A36" s="21">
        <v>29</v>
      </c>
      <c r="B36" s="22" t="s">
        <v>63</v>
      </c>
      <c r="C36" s="21" t="s">
        <v>54</v>
      </c>
      <c r="D36" s="21" t="s">
        <v>47</v>
      </c>
      <c r="E36" s="23">
        <v>166050</v>
      </c>
      <c r="F36" s="25">
        <v>52022.158</v>
      </c>
      <c r="G36" s="25">
        <v>33623</v>
      </c>
      <c r="H36" s="25">
        <f t="shared" si="3"/>
        <v>18399.158</v>
      </c>
      <c r="I36" s="25">
        <v>6133.05</v>
      </c>
      <c r="J36" s="25">
        <v>5797</v>
      </c>
      <c r="K36" s="25">
        <v>43435.29</v>
      </c>
      <c r="L36" s="26">
        <f t="shared" si="0"/>
        <v>0.291832674062398</v>
      </c>
      <c r="M36" s="25">
        <v>4990</v>
      </c>
      <c r="N36" s="27">
        <f t="shared" si="2"/>
        <v>-0.139209936173883</v>
      </c>
      <c r="O36" s="23">
        <v>1</v>
      </c>
      <c r="P36" s="28">
        <f t="shared" si="1"/>
        <v>49.9</v>
      </c>
    </row>
    <row r="37" ht="21.35" customHeight="1" spans="1:16">
      <c r="A37" s="21">
        <v>30</v>
      </c>
      <c r="B37" s="22" t="s">
        <v>64</v>
      </c>
      <c r="C37" s="21" t="s">
        <v>35</v>
      </c>
      <c r="D37" s="21" t="s">
        <v>26</v>
      </c>
      <c r="E37" s="23">
        <v>143000</v>
      </c>
      <c r="F37" s="25">
        <v>62577</v>
      </c>
      <c r="G37" s="25">
        <v>47097</v>
      </c>
      <c r="H37" s="25">
        <f t="shared" si="3"/>
        <v>15480</v>
      </c>
      <c r="I37" s="25">
        <v>5160.0046</v>
      </c>
      <c r="J37" s="25">
        <v>0</v>
      </c>
      <c r="K37" s="25">
        <v>43406.27</v>
      </c>
      <c r="L37" s="26">
        <f t="shared" si="0"/>
        <v>-0.0783644393485785</v>
      </c>
      <c r="M37" s="25">
        <v>4372.02</v>
      </c>
      <c r="N37" s="27"/>
      <c r="O37" s="23">
        <v>1</v>
      </c>
      <c r="P37" s="28">
        <f t="shared" si="1"/>
        <v>43.7202</v>
      </c>
    </row>
    <row r="38" ht="21.35" customHeight="1" spans="1:16">
      <c r="A38" s="21">
        <v>31</v>
      </c>
      <c r="B38" s="22" t="s">
        <v>65</v>
      </c>
      <c r="C38" s="21" t="s">
        <v>66</v>
      </c>
      <c r="D38" s="21" t="s">
        <v>28</v>
      </c>
      <c r="E38" s="23">
        <v>63000</v>
      </c>
      <c r="F38" s="25">
        <v>21672.75</v>
      </c>
      <c r="G38" s="25">
        <v>15922.5</v>
      </c>
      <c r="H38" s="25">
        <f t="shared" si="3"/>
        <v>5750.25</v>
      </c>
      <c r="I38" s="25">
        <v>1916.75</v>
      </c>
      <c r="J38" s="25">
        <v>2065.14</v>
      </c>
      <c r="K38" s="25">
        <v>14927.55</v>
      </c>
      <c r="L38" s="26">
        <f t="shared" si="0"/>
        <v>-0.0624870466321244</v>
      </c>
      <c r="M38" s="25">
        <v>1949.31</v>
      </c>
      <c r="N38" s="27">
        <f t="shared" ref="N38:N49" si="4">(M38-J38)/J38</f>
        <v>-0.0560882070949185</v>
      </c>
      <c r="O38" s="23">
        <v>1</v>
      </c>
      <c r="P38" s="28">
        <f t="shared" si="1"/>
        <v>19.4931</v>
      </c>
    </row>
    <row r="39" ht="21.35" customHeight="1" spans="1:16">
      <c r="A39" s="21">
        <v>32</v>
      </c>
      <c r="B39" s="22" t="s">
        <v>67</v>
      </c>
      <c r="C39" s="21" t="s">
        <v>35</v>
      </c>
      <c r="D39" s="21" t="s">
        <v>28</v>
      </c>
      <c r="E39" s="23">
        <v>40000</v>
      </c>
      <c r="F39" s="25">
        <v>13773</v>
      </c>
      <c r="G39" s="25">
        <v>9764</v>
      </c>
      <c r="H39" s="25">
        <f t="shared" si="3"/>
        <v>4009</v>
      </c>
      <c r="I39" s="25">
        <v>1336</v>
      </c>
      <c r="J39" s="25">
        <v>1066</v>
      </c>
      <c r="K39" s="25">
        <v>8962.272</v>
      </c>
      <c r="L39" s="26">
        <f t="shared" si="0"/>
        <v>-0.0821106104055714</v>
      </c>
      <c r="M39" s="25">
        <v>1323</v>
      </c>
      <c r="N39" s="27">
        <f t="shared" si="4"/>
        <v>0.24108818011257</v>
      </c>
      <c r="O39" s="23">
        <v>1</v>
      </c>
      <c r="P39" s="28">
        <f t="shared" si="1"/>
        <v>13.23</v>
      </c>
    </row>
    <row r="40" ht="21.35" customHeight="1" spans="1:16">
      <c r="A40" s="21">
        <v>33</v>
      </c>
      <c r="B40" s="22" t="s">
        <v>68</v>
      </c>
      <c r="C40" s="21" t="s">
        <v>35</v>
      </c>
      <c r="D40" s="21" t="s">
        <v>28</v>
      </c>
      <c r="E40" s="23">
        <v>16300</v>
      </c>
      <c r="F40" s="25">
        <v>6410</v>
      </c>
      <c r="G40" s="25">
        <v>4558</v>
      </c>
      <c r="H40" s="25">
        <f t="shared" si="3"/>
        <v>1852</v>
      </c>
      <c r="I40" s="25">
        <v>617.33</v>
      </c>
      <c r="J40" s="25">
        <v>566</v>
      </c>
      <c r="K40" s="25">
        <v>3882.585</v>
      </c>
      <c r="L40" s="26">
        <f t="shared" si="0"/>
        <v>-0.148182316805616</v>
      </c>
      <c r="M40" s="25">
        <v>570</v>
      </c>
      <c r="N40" s="27">
        <f t="shared" si="4"/>
        <v>0.00706713780918728</v>
      </c>
      <c r="O40" s="23">
        <v>1</v>
      </c>
      <c r="P40" s="28">
        <f t="shared" si="1"/>
        <v>5.7</v>
      </c>
    </row>
    <row r="41" ht="21.35" customHeight="1" spans="1:16">
      <c r="A41" s="21">
        <v>34</v>
      </c>
      <c r="B41" s="22" t="s">
        <v>69</v>
      </c>
      <c r="C41" s="21" t="s">
        <v>35</v>
      </c>
      <c r="D41" s="21" t="s">
        <v>28</v>
      </c>
      <c r="E41" s="23">
        <v>16000</v>
      </c>
      <c r="F41" s="25">
        <v>6860</v>
      </c>
      <c r="G41" s="25">
        <v>4811</v>
      </c>
      <c r="H41" s="25">
        <f t="shared" si="3"/>
        <v>2049</v>
      </c>
      <c r="I41" s="25">
        <v>683</v>
      </c>
      <c r="J41" s="25">
        <v>630</v>
      </c>
      <c r="K41" s="25">
        <v>4944.0076</v>
      </c>
      <c r="L41" s="26">
        <f t="shared" si="0"/>
        <v>0.0276465599667429</v>
      </c>
      <c r="M41" s="25">
        <v>812</v>
      </c>
      <c r="N41" s="27">
        <f t="shared" si="4"/>
        <v>0.288888888888889</v>
      </c>
      <c r="O41" s="23">
        <v>1</v>
      </c>
      <c r="P41" s="28">
        <f t="shared" ref="P41:P72" si="5">M41*0.01</f>
        <v>8.12</v>
      </c>
    </row>
    <row r="42" ht="21.35" customHeight="1" spans="1:16">
      <c r="A42" s="21">
        <v>35</v>
      </c>
      <c r="B42" s="22" t="s">
        <v>70</v>
      </c>
      <c r="C42" s="21" t="s">
        <v>31</v>
      </c>
      <c r="D42" s="21" t="s">
        <v>32</v>
      </c>
      <c r="E42" s="23">
        <v>40900</v>
      </c>
      <c r="F42" s="25">
        <v>29313.07</v>
      </c>
      <c r="G42" s="25">
        <v>20698.0067</v>
      </c>
      <c r="H42" s="25">
        <v>8615.0633</v>
      </c>
      <c r="I42" s="25">
        <v>2871</v>
      </c>
      <c r="J42" s="25">
        <v>1875.28</v>
      </c>
      <c r="K42" s="25">
        <v>28152.1408</v>
      </c>
      <c r="L42" s="26">
        <v>0.360137775972408</v>
      </c>
      <c r="M42" s="25">
        <v>3476.22</v>
      </c>
      <c r="N42" s="27">
        <v>0.853707179727827</v>
      </c>
      <c r="O42" s="23">
        <v>1</v>
      </c>
      <c r="P42" s="28">
        <f t="shared" si="5"/>
        <v>34.7622</v>
      </c>
    </row>
    <row r="43" ht="21.35" customHeight="1" spans="1:16">
      <c r="A43" s="21">
        <v>36</v>
      </c>
      <c r="B43" s="22" t="s">
        <v>71</v>
      </c>
      <c r="C43" s="21" t="s">
        <v>54</v>
      </c>
      <c r="D43" s="21" t="s">
        <v>52</v>
      </c>
      <c r="E43" s="23">
        <v>8800</v>
      </c>
      <c r="F43" s="25">
        <v>5768</v>
      </c>
      <c r="G43" s="25">
        <v>4266</v>
      </c>
      <c r="H43" s="25">
        <f t="shared" si="3"/>
        <v>1502</v>
      </c>
      <c r="I43" s="25">
        <v>500</v>
      </c>
      <c r="J43" s="25">
        <v>501</v>
      </c>
      <c r="K43" s="25">
        <v>2725.302</v>
      </c>
      <c r="L43" s="26">
        <f t="shared" si="0"/>
        <v>-0.361157524613221</v>
      </c>
      <c r="M43" s="25">
        <v>254</v>
      </c>
      <c r="N43" s="27">
        <f t="shared" si="4"/>
        <v>-0.493013972055888</v>
      </c>
      <c r="O43" s="23">
        <v>1</v>
      </c>
      <c r="P43" s="28">
        <f t="shared" si="5"/>
        <v>2.54</v>
      </c>
    </row>
    <row r="44" ht="21.35" customHeight="1" spans="1:16">
      <c r="A44" s="21">
        <v>37</v>
      </c>
      <c r="B44" s="22" t="s">
        <v>72</v>
      </c>
      <c r="C44" s="21" t="s">
        <v>66</v>
      </c>
      <c r="D44" s="21" t="s">
        <v>28</v>
      </c>
      <c r="E44" s="23">
        <v>16000</v>
      </c>
      <c r="F44" s="25">
        <v>5135.856</v>
      </c>
      <c r="G44" s="25">
        <v>3656.136</v>
      </c>
      <c r="H44" s="25">
        <f t="shared" si="3"/>
        <v>1479.72</v>
      </c>
      <c r="I44" s="25">
        <v>493.24</v>
      </c>
      <c r="J44" s="25">
        <v>376.2</v>
      </c>
      <c r="K44" s="25">
        <v>3545</v>
      </c>
      <c r="L44" s="26">
        <f t="shared" si="0"/>
        <v>-0.0303971187067439</v>
      </c>
      <c r="M44" s="25">
        <v>434.28</v>
      </c>
      <c r="N44" s="27">
        <f t="shared" si="4"/>
        <v>0.154385964912281</v>
      </c>
      <c r="O44" s="23">
        <v>1</v>
      </c>
      <c r="P44" s="28">
        <f t="shared" si="5"/>
        <v>4.3428</v>
      </c>
    </row>
    <row r="45" ht="21.35" customHeight="1" spans="1:16">
      <c r="A45" s="21">
        <v>38</v>
      </c>
      <c r="B45" s="22" t="s">
        <v>73</v>
      </c>
      <c r="C45" s="21" t="s">
        <v>54</v>
      </c>
      <c r="D45" s="21" t="s">
        <v>28</v>
      </c>
      <c r="E45" s="23">
        <v>13750</v>
      </c>
      <c r="F45" s="25">
        <v>4401.432</v>
      </c>
      <c r="G45" s="25">
        <v>3105.018</v>
      </c>
      <c r="H45" s="25">
        <f t="shared" si="3"/>
        <v>1296.414</v>
      </c>
      <c r="I45" s="25">
        <v>432</v>
      </c>
      <c r="J45" s="25">
        <v>392.091</v>
      </c>
      <c r="K45" s="25">
        <v>3037.25</v>
      </c>
      <c r="L45" s="26">
        <f t="shared" si="0"/>
        <v>-0.0218253163105657</v>
      </c>
      <c r="M45" s="25">
        <v>311.367</v>
      </c>
      <c r="N45" s="27">
        <f t="shared" si="4"/>
        <v>-0.205880777676611</v>
      </c>
      <c r="O45" s="23">
        <v>1</v>
      </c>
      <c r="P45" s="28">
        <f t="shared" si="5"/>
        <v>3.11367</v>
      </c>
    </row>
    <row r="46" ht="21.35" customHeight="1" spans="1:16">
      <c r="A46" s="21">
        <v>39</v>
      </c>
      <c r="B46" s="22" t="s">
        <v>74</v>
      </c>
      <c r="C46" s="21" t="s">
        <v>31</v>
      </c>
      <c r="D46" s="21" t="s">
        <v>47</v>
      </c>
      <c r="E46" s="23">
        <v>40000</v>
      </c>
      <c r="F46" s="25">
        <v>4062.192</v>
      </c>
      <c r="G46" s="25">
        <v>1000.976</v>
      </c>
      <c r="H46" s="25">
        <v>3061.216</v>
      </c>
      <c r="I46" s="25">
        <v>1018</v>
      </c>
      <c r="J46" s="25">
        <v>1028.384</v>
      </c>
      <c r="K46" s="25">
        <v>8086.8992</v>
      </c>
      <c r="L46" s="26">
        <v>7.07901408225572</v>
      </c>
      <c r="M46" s="25">
        <v>1831.28</v>
      </c>
      <c r="N46" s="27">
        <v>0.780735600709463</v>
      </c>
      <c r="O46" s="23">
        <v>1</v>
      </c>
      <c r="P46" s="28">
        <f t="shared" si="5"/>
        <v>18.3128</v>
      </c>
    </row>
    <row r="47" ht="21.35" customHeight="1" spans="1:16">
      <c r="A47" s="21">
        <v>40</v>
      </c>
      <c r="B47" s="22" t="s">
        <v>75</v>
      </c>
      <c r="C47" s="21" t="s">
        <v>31</v>
      </c>
      <c r="D47" s="21" t="s">
        <v>28</v>
      </c>
      <c r="E47" s="23">
        <v>31500</v>
      </c>
      <c r="F47" s="25">
        <v>12884.796</v>
      </c>
      <c r="G47" s="25">
        <v>9328.716</v>
      </c>
      <c r="H47" s="25">
        <v>3556.08</v>
      </c>
      <c r="I47" s="25">
        <v>1185</v>
      </c>
      <c r="J47" s="25">
        <v>1172.49</v>
      </c>
      <c r="K47" s="25">
        <v>9260.79</v>
      </c>
      <c r="L47" s="26">
        <v>-0.00728138792090996</v>
      </c>
      <c r="M47" s="25">
        <v>1107.15</v>
      </c>
      <c r="N47" s="27">
        <v>-0.0557275541795665</v>
      </c>
      <c r="O47" s="23">
        <v>1</v>
      </c>
      <c r="P47" s="28">
        <f t="shared" si="5"/>
        <v>11.0715</v>
      </c>
    </row>
    <row r="48" ht="21.35" customHeight="1" spans="1:16">
      <c r="A48" s="21">
        <v>41</v>
      </c>
      <c r="B48" s="22" t="s">
        <v>76</v>
      </c>
      <c r="C48" s="21" t="s">
        <v>31</v>
      </c>
      <c r="D48" s="21" t="s">
        <v>28</v>
      </c>
      <c r="E48" s="23">
        <v>12500</v>
      </c>
      <c r="F48" s="25">
        <v>5810.49</v>
      </c>
      <c r="G48" s="25">
        <v>3904.6</v>
      </c>
      <c r="H48" s="25">
        <v>1905.89</v>
      </c>
      <c r="I48" s="25">
        <v>634</v>
      </c>
      <c r="J48" s="25">
        <v>533.33</v>
      </c>
      <c r="K48" s="25">
        <v>3742.97</v>
      </c>
      <c r="L48" s="26">
        <v>-0.0413947651487989</v>
      </c>
      <c r="M48" s="25">
        <v>523.6</v>
      </c>
      <c r="N48" s="27">
        <v>-0.0182438640241502</v>
      </c>
      <c r="O48" s="23">
        <v>1</v>
      </c>
      <c r="P48" s="28">
        <f t="shared" si="5"/>
        <v>5.236</v>
      </c>
    </row>
    <row r="49" ht="21.35" customHeight="1" spans="1:16">
      <c r="A49" s="21">
        <v>42</v>
      </c>
      <c r="B49" s="22" t="s">
        <v>77</v>
      </c>
      <c r="C49" s="21" t="s">
        <v>31</v>
      </c>
      <c r="D49" s="21" t="s">
        <v>28</v>
      </c>
      <c r="E49" s="23">
        <v>30000</v>
      </c>
      <c r="F49" s="25">
        <v>17322.624</v>
      </c>
      <c r="G49" s="25">
        <v>12235.212</v>
      </c>
      <c r="H49" s="25">
        <v>5087.412</v>
      </c>
      <c r="I49" s="25">
        <v>1695.804</v>
      </c>
      <c r="J49" s="25">
        <v>1618.716</v>
      </c>
      <c r="K49" s="25">
        <v>10949.928</v>
      </c>
      <c r="L49" s="26">
        <v>-0.10504795503339</v>
      </c>
      <c r="M49" s="25">
        <v>1403.292</v>
      </c>
      <c r="N49" s="27">
        <v>-0.133083258582729</v>
      </c>
      <c r="O49" s="23">
        <v>1</v>
      </c>
      <c r="P49" s="28">
        <f t="shared" si="5"/>
        <v>14.03292</v>
      </c>
    </row>
    <row r="50" ht="21.35" customHeight="1" spans="1:16">
      <c r="A50" s="21">
        <v>43</v>
      </c>
      <c r="B50" s="22" t="s">
        <v>78</v>
      </c>
      <c r="C50" s="21" t="s">
        <v>31</v>
      </c>
      <c r="D50" s="21" t="s">
        <v>28</v>
      </c>
      <c r="E50" s="23">
        <v>31500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711.744</v>
      </c>
      <c r="L50" s="26"/>
      <c r="M50" s="25">
        <v>726.792</v>
      </c>
      <c r="N50" s="27"/>
      <c r="O50" s="23">
        <v>1</v>
      </c>
      <c r="P50" s="28">
        <f t="shared" si="5"/>
        <v>7.26792</v>
      </c>
    </row>
    <row r="51" ht="21.35" customHeight="1" spans="1:16">
      <c r="A51" s="21">
        <v>44</v>
      </c>
      <c r="B51" s="22" t="s">
        <v>79</v>
      </c>
      <c r="C51" s="21" t="s">
        <v>38</v>
      </c>
      <c r="D51" s="21" t="s">
        <v>28</v>
      </c>
      <c r="E51" s="23">
        <v>16000</v>
      </c>
      <c r="F51" s="25">
        <v>6262</v>
      </c>
      <c r="G51" s="25">
        <v>4664</v>
      </c>
      <c r="H51" s="25">
        <f t="shared" si="3"/>
        <v>1598</v>
      </c>
      <c r="I51" s="25">
        <v>532.5602</v>
      </c>
      <c r="J51" s="25">
        <v>358</v>
      </c>
      <c r="K51" s="25">
        <v>3872.9763</v>
      </c>
      <c r="L51" s="26">
        <f t="shared" ref="L51:L63" si="6">(K51-G51)/G51</f>
        <v>-0.169601993996569</v>
      </c>
      <c r="M51" s="25">
        <v>549</v>
      </c>
      <c r="N51" s="27">
        <f t="shared" ref="N51:N55" si="7">(M51-J51)/J51</f>
        <v>0.533519553072626</v>
      </c>
      <c r="O51" s="23">
        <v>1</v>
      </c>
      <c r="P51" s="28">
        <f t="shared" si="5"/>
        <v>5.49</v>
      </c>
    </row>
    <row r="52" ht="21.35" customHeight="1" spans="1:16">
      <c r="A52" s="21">
        <v>45</v>
      </c>
      <c r="B52" s="22" t="s">
        <v>80</v>
      </c>
      <c r="C52" s="21" t="s">
        <v>38</v>
      </c>
      <c r="D52" s="21" t="s">
        <v>28</v>
      </c>
      <c r="E52" s="23">
        <v>12500</v>
      </c>
      <c r="F52" s="25">
        <v>10644.43</v>
      </c>
      <c r="G52" s="25">
        <v>7675.26</v>
      </c>
      <c r="H52" s="25">
        <f t="shared" si="3"/>
        <v>2969.17</v>
      </c>
      <c r="I52" s="25">
        <v>989.73</v>
      </c>
      <c r="J52" s="25">
        <v>1016</v>
      </c>
      <c r="K52" s="25">
        <v>6033.65</v>
      </c>
      <c r="L52" s="26">
        <f t="shared" si="6"/>
        <v>-0.213883308187605</v>
      </c>
      <c r="M52" s="25">
        <v>747</v>
      </c>
      <c r="N52" s="27">
        <f t="shared" si="7"/>
        <v>-0.264763779527559</v>
      </c>
      <c r="O52" s="23">
        <v>1</v>
      </c>
      <c r="P52" s="28">
        <f t="shared" si="5"/>
        <v>7.47</v>
      </c>
    </row>
    <row r="53" ht="21.35" customHeight="1" spans="1:16">
      <c r="A53" s="21">
        <v>46</v>
      </c>
      <c r="B53" s="22" t="s">
        <v>81</v>
      </c>
      <c r="C53" s="21" t="s">
        <v>35</v>
      </c>
      <c r="D53" s="21" t="s">
        <v>28</v>
      </c>
      <c r="E53" s="23">
        <v>22550</v>
      </c>
      <c r="F53" s="25">
        <v>7641</v>
      </c>
      <c r="G53" s="25">
        <v>5541</v>
      </c>
      <c r="H53" s="25">
        <f t="shared" si="3"/>
        <v>2100</v>
      </c>
      <c r="I53" s="25">
        <v>700</v>
      </c>
      <c r="J53" s="25">
        <v>665</v>
      </c>
      <c r="K53" s="25">
        <v>5397.798</v>
      </c>
      <c r="L53" s="26">
        <f t="shared" si="6"/>
        <v>-0.0258440714672442</v>
      </c>
      <c r="M53" s="25">
        <v>715</v>
      </c>
      <c r="N53" s="27">
        <f t="shared" si="7"/>
        <v>0.075187969924812</v>
      </c>
      <c r="O53" s="23">
        <v>1</v>
      </c>
      <c r="P53" s="28">
        <f t="shared" si="5"/>
        <v>7.15</v>
      </c>
    </row>
    <row r="54" ht="21.35" customHeight="1" spans="1:16">
      <c r="A54" s="21">
        <v>47</v>
      </c>
      <c r="B54" s="22" t="s">
        <v>82</v>
      </c>
      <c r="C54" s="21" t="s">
        <v>31</v>
      </c>
      <c r="D54" s="21" t="s">
        <v>32</v>
      </c>
      <c r="E54" s="23">
        <v>14050</v>
      </c>
      <c r="F54" s="25">
        <v>1514.226</v>
      </c>
      <c r="G54" s="25">
        <v>1.51</v>
      </c>
      <c r="H54" s="25">
        <v>1512.716</v>
      </c>
      <c r="I54" s="25">
        <v>504.24</v>
      </c>
      <c r="J54" s="25">
        <v>185.934</v>
      </c>
      <c r="K54" s="25">
        <v>5425.4298</v>
      </c>
      <c r="L54" s="26">
        <v>3591.99986754967</v>
      </c>
      <c r="M54" s="25">
        <v>755.02</v>
      </c>
      <c r="N54" s="27">
        <v>3.06068820118967</v>
      </c>
      <c r="O54" s="23">
        <v>1</v>
      </c>
      <c r="P54" s="28">
        <f t="shared" si="5"/>
        <v>7.5502</v>
      </c>
    </row>
    <row r="55" ht="21.35" customHeight="1" spans="1:16">
      <c r="A55" s="21">
        <v>48</v>
      </c>
      <c r="B55" s="22" t="s">
        <v>83</v>
      </c>
      <c r="C55" s="21" t="s">
        <v>84</v>
      </c>
      <c r="D55" s="21" t="s">
        <v>32</v>
      </c>
      <c r="E55" s="23">
        <v>6930</v>
      </c>
      <c r="F55" s="25">
        <v>7158</v>
      </c>
      <c r="G55" s="25">
        <v>5181</v>
      </c>
      <c r="H55" s="25">
        <f t="shared" si="3"/>
        <v>1977</v>
      </c>
      <c r="I55" s="25">
        <v>659</v>
      </c>
      <c r="J55" s="25">
        <v>765</v>
      </c>
      <c r="K55" s="25">
        <v>5411.91</v>
      </c>
      <c r="L55" s="26">
        <f t="shared" si="6"/>
        <v>0.0445686160972785</v>
      </c>
      <c r="M55" s="25">
        <v>634.89</v>
      </c>
      <c r="N55" s="27">
        <f t="shared" si="7"/>
        <v>-0.170078431372549</v>
      </c>
      <c r="O55" s="23">
        <v>1</v>
      </c>
      <c r="P55" s="28">
        <f t="shared" si="5"/>
        <v>6.3489</v>
      </c>
    </row>
    <row r="56" ht="21.35" customHeight="1" spans="1:16">
      <c r="A56" s="21">
        <v>49</v>
      </c>
      <c r="B56" s="22" t="s">
        <v>85</v>
      </c>
      <c r="C56" s="21" t="s">
        <v>22</v>
      </c>
      <c r="D56" s="21" t="s">
        <v>26</v>
      </c>
      <c r="E56" s="23">
        <v>2500</v>
      </c>
      <c r="F56" s="25">
        <v>964</v>
      </c>
      <c r="G56" s="25">
        <v>964</v>
      </c>
      <c r="H56" s="25">
        <f t="shared" si="3"/>
        <v>0</v>
      </c>
      <c r="I56" s="25">
        <v>0</v>
      </c>
      <c r="J56" s="25">
        <v>0</v>
      </c>
      <c r="K56" s="25">
        <v>779.758</v>
      </c>
      <c r="L56" s="26">
        <f t="shared" si="6"/>
        <v>-0.191122406639004</v>
      </c>
      <c r="M56" s="25">
        <v>115</v>
      </c>
      <c r="N56" s="27"/>
      <c r="O56" s="23">
        <v>1</v>
      </c>
      <c r="P56" s="28">
        <f t="shared" si="5"/>
        <v>1.15</v>
      </c>
    </row>
    <row r="57" ht="21.35" customHeight="1" spans="1:16">
      <c r="A57" s="21">
        <v>50</v>
      </c>
      <c r="B57" s="22" t="s">
        <v>86</v>
      </c>
      <c r="C57" s="21" t="s">
        <v>31</v>
      </c>
      <c r="D57" s="21" t="s">
        <v>28</v>
      </c>
      <c r="E57" s="23">
        <v>16000</v>
      </c>
      <c r="F57" s="25">
        <v>7068.222</v>
      </c>
      <c r="G57" s="25">
        <v>5402.292</v>
      </c>
      <c r="H57" s="25">
        <v>1665.93</v>
      </c>
      <c r="I57" s="25">
        <v>550.31</v>
      </c>
      <c r="J57" s="25">
        <v>678.636</v>
      </c>
      <c r="K57" s="25">
        <v>4088.028</v>
      </c>
      <c r="L57" s="26">
        <v>-0.24327896381758</v>
      </c>
      <c r="M57" s="25">
        <v>463.428</v>
      </c>
      <c r="N57" s="27">
        <v>-0.317118455254363</v>
      </c>
      <c r="O57" s="23">
        <v>1</v>
      </c>
      <c r="P57" s="28">
        <f t="shared" si="5"/>
        <v>4.63428</v>
      </c>
    </row>
    <row r="58" ht="21.35" customHeight="1" spans="1:16">
      <c r="A58" s="21">
        <v>51</v>
      </c>
      <c r="B58" s="22" t="s">
        <v>87</v>
      </c>
      <c r="C58" s="21" t="s">
        <v>54</v>
      </c>
      <c r="D58" s="21" t="s">
        <v>28</v>
      </c>
      <c r="E58" s="23">
        <v>16800</v>
      </c>
      <c r="F58" s="25">
        <v>4372.795</v>
      </c>
      <c r="G58" s="24">
        <v>3180.555</v>
      </c>
      <c r="H58" s="25">
        <f t="shared" si="3"/>
        <v>1192.24</v>
      </c>
      <c r="I58" s="25">
        <v>397.41</v>
      </c>
      <c r="J58" s="25">
        <v>438.305</v>
      </c>
      <c r="K58" s="25">
        <v>2936.08</v>
      </c>
      <c r="L58" s="26">
        <f t="shared" si="6"/>
        <v>-0.076865515609697</v>
      </c>
      <c r="M58" s="25">
        <v>290.5</v>
      </c>
      <c r="N58" s="27">
        <f t="shared" ref="N57:N63" si="8">(M58-J58)/J58</f>
        <v>-0.337219516090394</v>
      </c>
      <c r="O58" s="23">
        <v>1</v>
      </c>
      <c r="P58" s="28">
        <f t="shared" si="5"/>
        <v>2.905</v>
      </c>
    </row>
    <row r="59" ht="21.35" customHeight="1" spans="1:16">
      <c r="A59" s="21">
        <v>52</v>
      </c>
      <c r="B59" s="22" t="s">
        <v>88</v>
      </c>
      <c r="C59" s="21" t="s">
        <v>54</v>
      </c>
      <c r="D59" s="21" t="s">
        <v>28</v>
      </c>
      <c r="E59" s="23">
        <v>36000</v>
      </c>
      <c r="F59" s="25">
        <v>6326</v>
      </c>
      <c r="G59" s="25">
        <v>2425</v>
      </c>
      <c r="H59" s="25">
        <f t="shared" si="3"/>
        <v>3901</v>
      </c>
      <c r="I59" s="25">
        <v>1300.211</v>
      </c>
      <c r="J59" s="25">
        <v>1117</v>
      </c>
      <c r="K59" s="25">
        <v>8867</v>
      </c>
      <c r="L59" s="26">
        <f t="shared" si="6"/>
        <v>2.65649484536082</v>
      </c>
      <c r="M59" s="25">
        <v>1031</v>
      </c>
      <c r="N59" s="27">
        <f t="shared" si="8"/>
        <v>-0.0769919427036705</v>
      </c>
      <c r="O59" s="23">
        <v>1</v>
      </c>
      <c r="P59" s="28">
        <f t="shared" si="5"/>
        <v>10.31</v>
      </c>
    </row>
    <row r="60" ht="21.35" customHeight="1" spans="1:16">
      <c r="A60" s="21">
        <v>53</v>
      </c>
      <c r="B60" s="22" t="s">
        <v>89</v>
      </c>
      <c r="C60" s="21" t="s">
        <v>35</v>
      </c>
      <c r="D60" s="21" t="s">
        <v>26</v>
      </c>
      <c r="E60" s="23">
        <v>25000</v>
      </c>
      <c r="F60" s="25">
        <v>1309</v>
      </c>
      <c r="G60" s="25">
        <v>378</v>
      </c>
      <c r="H60" s="25">
        <f t="shared" si="3"/>
        <v>931</v>
      </c>
      <c r="I60" s="25">
        <v>310</v>
      </c>
      <c r="J60" s="25">
        <v>151</v>
      </c>
      <c r="K60" s="25">
        <v>3774</v>
      </c>
      <c r="L60" s="26">
        <f t="shared" si="6"/>
        <v>8.98412698412698</v>
      </c>
      <c r="M60" s="25">
        <v>481</v>
      </c>
      <c r="N60" s="27">
        <f t="shared" si="8"/>
        <v>2.18543046357616</v>
      </c>
      <c r="O60" s="23">
        <v>1</v>
      </c>
      <c r="P60" s="28">
        <f t="shared" si="5"/>
        <v>4.81</v>
      </c>
    </row>
    <row r="61" ht="21.35" customHeight="1" spans="1:16">
      <c r="A61" s="21">
        <v>54</v>
      </c>
      <c r="B61" s="22" t="s">
        <v>90</v>
      </c>
      <c r="C61" s="21" t="s">
        <v>31</v>
      </c>
      <c r="D61" s="21" t="s">
        <v>28</v>
      </c>
      <c r="E61" s="23">
        <v>20000</v>
      </c>
      <c r="F61" s="25">
        <v>6419.028</v>
      </c>
      <c r="G61" s="25">
        <v>4696.758</v>
      </c>
      <c r="H61" s="25">
        <v>1722.27</v>
      </c>
      <c r="I61" s="25">
        <v>617.67</v>
      </c>
      <c r="J61" s="25">
        <v>525.756</v>
      </c>
      <c r="K61" s="25">
        <v>4082.628</v>
      </c>
      <c r="L61" s="26">
        <v>-0.130756151370797</v>
      </c>
      <c r="M61" s="25">
        <v>479.16</v>
      </c>
      <c r="N61" s="27">
        <v>-0.0886266633191061</v>
      </c>
      <c r="O61" s="23">
        <v>1</v>
      </c>
      <c r="P61" s="28">
        <f t="shared" si="5"/>
        <v>4.7916</v>
      </c>
    </row>
    <row r="62" ht="21.35" customHeight="1" spans="1:16">
      <c r="A62" s="21">
        <v>55</v>
      </c>
      <c r="B62" s="22" t="s">
        <v>91</v>
      </c>
      <c r="C62" s="21" t="s">
        <v>54</v>
      </c>
      <c r="D62" s="21" t="s">
        <v>28</v>
      </c>
      <c r="E62" s="23">
        <v>66500</v>
      </c>
      <c r="F62" s="25">
        <v>21721</v>
      </c>
      <c r="G62" s="25">
        <v>16089</v>
      </c>
      <c r="H62" s="25">
        <f t="shared" si="3"/>
        <v>5632</v>
      </c>
      <c r="I62" s="25">
        <v>1877</v>
      </c>
      <c r="J62" s="25">
        <v>1822</v>
      </c>
      <c r="K62" s="25">
        <v>14372.6</v>
      </c>
      <c r="L62" s="26">
        <f t="shared" si="6"/>
        <v>-0.10668158369072</v>
      </c>
      <c r="M62" s="25">
        <v>1872</v>
      </c>
      <c r="N62" s="27">
        <f t="shared" si="8"/>
        <v>0.0274423710208562</v>
      </c>
      <c r="O62" s="23">
        <v>1</v>
      </c>
      <c r="P62" s="28">
        <f t="shared" si="5"/>
        <v>18.72</v>
      </c>
    </row>
    <row r="63" ht="21.35" customHeight="1" spans="1:16">
      <c r="A63" s="21">
        <v>56</v>
      </c>
      <c r="B63" s="22" t="s">
        <v>92</v>
      </c>
      <c r="C63" s="21" t="s">
        <v>84</v>
      </c>
      <c r="D63" s="21" t="s">
        <v>32</v>
      </c>
      <c r="E63" s="23">
        <v>25000</v>
      </c>
      <c r="F63" s="25">
        <v>9713</v>
      </c>
      <c r="G63" s="25">
        <v>5137</v>
      </c>
      <c r="H63" s="25">
        <f t="shared" si="3"/>
        <v>4576</v>
      </c>
      <c r="I63" s="25">
        <v>1525</v>
      </c>
      <c r="J63" s="25">
        <v>1677</v>
      </c>
      <c r="K63" s="25">
        <v>13212.558</v>
      </c>
      <c r="L63" s="26">
        <f t="shared" si="6"/>
        <v>1.57203776523263</v>
      </c>
      <c r="M63" s="25">
        <v>1774</v>
      </c>
      <c r="N63" s="27">
        <f t="shared" si="8"/>
        <v>0.0578413834227788</v>
      </c>
      <c r="O63" s="23">
        <v>1</v>
      </c>
      <c r="P63" s="28">
        <f t="shared" si="5"/>
        <v>17.74</v>
      </c>
    </row>
    <row r="64" ht="21.35" customHeight="1" spans="1:16">
      <c r="A64" s="21">
        <v>57</v>
      </c>
      <c r="B64" s="22" t="s">
        <v>93</v>
      </c>
      <c r="C64" s="21" t="s">
        <v>84</v>
      </c>
      <c r="D64" s="21" t="s">
        <v>28</v>
      </c>
      <c r="E64" s="23">
        <v>16000</v>
      </c>
      <c r="F64" s="25">
        <v>3971</v>
      </c>
      <c r="G64" s="25">
        <v>3025.41</v>
      </c>
      <c r="H64" s="25">
        <f t="shared" si="3"/>
        <v>945.59</v>
      </c>
      <c r="I64" s="25">
        <v>325.86</v>
      </c>
      <c r="J64" s="25">
        <v>311.08</v>
      </c>
      <c r="K64" s="25">
        <v>1492</v>
      </c>
      <c r="L64" s="26">
        <f t="shared" ref="L64:L102" si="9">(K64-G64)/G64</f>
        <v>-0.506843700523235</v>
      </c>
      <c r="M64" s="25">
        <v>150.08</v>
      </c>
      <c r="N64" s="27">
        <f t="shared" ref="N64:N100" si="10">(M64-J64)/J64</f>
        <v>-0.517551755175517</v>
      </c>
      <c r="O64" s="23">
        <v>1</v>
      </c>
      <c r="P64" s="28">
        <f t="shared" si="5"/>
        <v>1.5008</v>
      </c>
    </row>
    <row r="65" ht="21.35" customHeight="1" spans="1:16">
      <c r="A65" s="21">
        <v>58</v>
      </c>
      <c r="B65" s="22" t="s">
        <v>94</v>
      </c>
      <c r="C65" s="21" t="s">
        <v>31</v>
      </c>
      <c r="D65" s="21" t="s">
        <v>28</v>
      </c>
      <c r="E65" s="23">
        <v>18000</v>
      </c>
      <c r="F65" s="25">
        <v>6629.7</v>
      </c>
      <c r="G65" s="25">
        <v>4416.06</v>
      </c>
      <c r="H65" s="25">
        <v>2213.64</v>
      </c>
      <c r="I65" s="25">
        <v>785</v>
      </c>
      <c r="J65" s="25">
        <v>709.5</v>
      </c>
      <c r="K65" s="25">
        <v>5542.02</v>
      </c>
      <c r="L65" s="26">
        <v>0.254969361829323</v>
      </c>
      <c r="M65" s="25">
        <v>668.58</v>
      </c>
      <c r="N65" s="27">
        <v>-0.0576744186046511</v>
      </c>
      <c r="O65" s="23">
        <v>1</v>
      </c>
      <c r="P65" s="28">
        <f t="shared" si="5"/>
        <v>6.6858</v>
      </c>
    </row>
    <row r="66" s="2" customFormat="1" ht="21.35" customHeight="1" spans="1:17">
      <c r="A66" s="21">
        <v>59</v>
      </c>
      <c r="B66" s="22" t="s">
        <v>95</v>
      </c>
      <c r="C66" s="21" t="s">
        <v>54</v>
      </c>
      <c r="D66" s="21" t="s">
        <v>28</v>
      </c>
      <c r="E66" s="23">
        <v>40000</v>
      </c>
      <c r="F66" s="25">
        <v>13332</v>
      </c>
      <c r="G66" s="25">
        <v>9547</v>
      </c>
      <c r="H66" s="25">
        <f t="shared" si="3"/>
        <v>3785</v>
      </c>
      <c r="I66" s="25">
        <v>1199</v>
      </c>
      <c r="J66" s="25">
        <v>1042</v>
      </c>
      <c r="K66" s="25">
        <v>9573</v>
      </c>
      <c r="L66" s="26">
        <f t="shared" si="9"/>
        <v>0.00272336859746517</v>
      </c>
      <c r="M66" s="25">
        <v>1187</v>
      </c>
      <c r="N66" s="27">
        <f t="shared" si="10"/>
        <v>0.13915547024952</v>
      </c>
      <c r="O66" s="23">
        <v>1</v>
      </c>
      <c r="P66" s="28">
        <f t="shared" si="5"/>
        <v>11.87</v>
      </c>
      <c r="Q66" s="9"/>
    </row>
    <row r="67" ht="21.35" customHeight="1" spans="1:16">
      <c r="A67" s="21">
        <v>60</v>
      </c>
      <c r="B67" s="22" t="s">
        <v>96</v>
      </c>
      <c r="C67" s="21" t="s">
        <v>51</v>
      </c>
      <c r="D67" s="21" t="s">
        <v>28</v>
      </c>
      <c r="E67" s="23">
        <v>18000</v>
      </c>
      <c r="F67" s="25">
        <v>5630</v>
      </c>
      <c r="G67" s="25">
        <v>4242</v>
      </c>
      <c r="H67" s="25">
        <f t="shared" si="3"/>
        <v>1388</v>
      </c>
      <c r="I67" s="25">
        <v>463</v>
      </c>
      <c r="J67" s="25">
        <v>411</v>
      </c>
      <c r="K67" s="25">
        <v>4116.462</v>
      </c>
      <c r="L67" s="26">
        <f t="shared" si="9"/>
        <v>-0.0295940594059405</v>
      </c>
      <c r="M67" s="25">
        <v>423</v>
      </c>
      <c r="N67" s="27">
        <f t="shared" si="10"/>
        <v>0.0291970802919708</v>
      </c>
      <c r="O67" s="23"/>
      <c r="P67" s="28">
        <f t="shared" si="5"/>
        <v>4.23</v>
      </c>
    </row>
    <row r="68" ht="21.35" customHeight="1" spans="1:16">
      <c r="A68" s="21">
        <v>61</v>
      </c>
      <c r="B68" s="22" t="s">
        <v>97</v>
      </c>
      <c r="C68" s="21" t="s">
        <v>51</v>
      </c>
      <c r="D68" s="21" t="s">
        <v>47</v>
      </c>
      <c r="E68" s="23">
        <v>110000</v>
      </c>
      <c r="F68" s="25">
        <v>39949.573</v>
      </c>
      <c r="G68" s="25">
        <v>30282.978</v>
      </c>
      <c r="H68" s="25">
        <f t="shared" si="3"/>
        <v>9666.595</v>
      </c>
      <c r="I68" s="25">
        <v>3222.1983</v>
      </c>
      <c r="J68" s="25">
        <v>3566.535</v>
      </c>
      <c r="K68" s="25">
        <v>28523</v>
      </c>
      <c r="L68" s="26">
        <f t="shared" si="9"/>
        <v>-0.0581177320143349</v>
      </c>
      <c r="M68" s="25">
        <v>3865.083</v>
      </c>
      <c r="N68" s="27">
        <f t="shared" si="10"/>
        <v>0.0837081368891656</v>
      </c>
      <c r="O68" s="23">
        <v>1</v>
      </c>
      <c r="P68" s="28">
        <f t="shared" si="5"/>
        <v>38.65083</v>
      </c>
    </row>
    <row r="69" ht="21.35" customHeight="1" spans="1:16">
      <c r="A69" s="21">
        <v>62</v>
      </c>
      <c r="B69" s="22" t="s">
        <v>98</v>
      </c>
      <c r="C69" s="21" t="s">
        <v>51</v>
      </c>
      <c r="D69" s="21" t="s">
        <v>47</v>
      </c>
      <c r="E69" s="23">
        <v>263000</v>
      </c>
      <c r="F69" s="25">
        <v>31035</v>
      </c>
      <c r="G69" s="25">
        <v>22173</v>
      </c>
      <c r="H69" s="25">
        <f t="shared" si="3"/>
        <v>8862</v>
      </c>
      <c r="I69" s="25">
        <v>2954</v>
      </c>
      <c r="J69" s="25">
        <v>3085</v>
      </c>
      <c r="K69" s="25">
        <v>25077.712</v>
      </c>
      <c r="L69" s="26">
        <f t="shared" si="9"/>
        <v>0.131002209894917</v>
      </c>
      <c r="M69" s="25">
        <v>3543</v>
      </c>
      <c r="N69" s="27">
        <f t="shared" si="10"/>
        <v>0.148460291734198</v>
      </c>
      <c r="O69" s="23">
        <v>1</v>
      </c>
      <c r="P69" s="28">
        <f t="shared" si="5"/>
        <v>35.43</v>
      </c>
    </row>
    <row r="70" ht="21.35" customHeight="1" spans="1:16">
      <c r="A70" s="21">
        <v>63</v>
      </c>
      <c r="B70" s="22" t="s">
        <v>99</v>
      </c>
      <c r="C70" s="21" t="s">
        <v>51</v>
      </c>
      <c r="D70" s="21" t="s">
        <v>26</v>
      </c>
      <c r="E70" s="23">
        <v>189000</v>
      </c>
      <c r="F70" s="25">
        <v>70161</v>
      </c>
      <c r="G70" s="25">
        <v>58611</v>
      </c>
      <c r="H70" s="25">
        <f t="shared" si="3"/>
        <v>11550</v>
      </c>
      <c r="I70" s="25">
        <v>3850</v>
      </c>
      <c r="J70" s="25">
        <v>3460</v>
      </c>
      <c r="K70" s="25">
        <v>30425</v>
      </c>
      <c r="L70" s="26">
        <f t="shared" si="9"/>
        <v>-0.480899489856853</v>
      </c>
      <c r="M70" s="25">
        <v>3218</v>
      </c>
      <c r="N70" s="27">
        <f t="shared" si="10"/>
        <v>-0.0699421965317919</v>
      </c>
      <c r="O70" s="23">
        <v>1</v>
      </c>
      <c r="P70" s="28">
        <f t="shared" si="5"/>
        <v>32.18</v>
      </c>
    </row>
    <row r="71" ht="21.35" customHeight="1" spans="1:16">
      <c r="A71" s="21">
        <v>64</v>
      </c>
      <c r="B71" s="22" t="s">
        <v>100</v>
      </c>
      <c r="C71" s="21" t="s">
        <v>51</v>
      </c>
      <c r="D71" s="21" t="s">
        <v>26</v>
      </c>
      <c r="E71" s="23">
        <v>119500</v>
      </c>
      <c r="F71" s="25">
        <v>32308.188</v>
      </c>
      <c r="G71" s="25">
        <v>25739.0584</v>
      </c>
      <c r="H71" s="25">
        <f t="shared" si="3"/>
        <v>6569.1296</v>
      </c>
      <c r="I71" s="25">
        <v>2189</v>
      </c>
      <c r="J71" s="25">
        <v>2488</v>
      </c>
      <c r="K71" s="25">
        <v>27130</v>
      </c>
      <c r="L71" s="26">
        <f t="shared" si="9"/>
        <v>0.0540401120500973</v>
      </c>
      <c r="M71" s="25">
        <v>3275</v>
      </c>
      <c r="N71" s="27">
        <f t="shared" si="10"/>
        <v>0.316318327974277</v>
      </c>
      <c r="O71" s="23">
        <v>1</v>
      </c>
      <c r="P71" s="28">
        <f t="shared" si="5"/>
        <v>32.75</v>
      </c>
    </row>
    <row r="72" ht="21.35" customHeight="1" spans="1:16">
      <c r="A72" s="21">
        <v>65</v>
      </c>
      <c r="B72" s="22" t="s">
        <v>101</v>
      </c>
      <c r="C72" s="21" t="s">
        <v>51</v>
      </c>
      <c r="D72" s="21" t="s">
        <v>26</v>
      </c>
      <c r="E72" s="23">
        <v>40000</v>
      </c>
      <c r="F72" s="25">
        <v>19241</v>
      </c>
      <c r="G72" s="25">
        <v>14233</v>
      </c>
      <c r="H72" s="25">
        <f t="shared" si="3"/>
        <v>5008</v>
      </c>
      <c r="I72" s="25">
        <v>1669</v>
      </c>
      <c r="J72" s="25">
        <v>1783</v>
      </c>
      <c r="K72" s="25">
        <v>17259.704</v>
      </c>
      <c r="L72" s="26">
        <f t="shared" si="9"/>
        <v>0.212653973160964</v>
      </c>
      <c r="M72" s="25">
        <v>768</v>
      </c>
      <c r="N72" s="27">
        <f t="shared" si="10"/>
        <v>-0.56926528323051</v>
      </c>
      <c r="O72" s="23">
        <v>1</v>
      </c>
      <c r="P72" s="28">
        <f t="shared" si="5"/>
        <v>7.68</v>
      </c>
    </row>
    <row r="73" ht="21.35" customHeight="1" spans="1:16">
      <c r="A73" s="21">
        <v>66</v>
      </c>
      <c r="B73" s="22" t="s">
        <v>102</v>
      </c>
      <c r="C73" s="21" t="s">
        <v>51</v>
      </c>
      <c r="D73" s="21" t="s">
        <v>26</v>
      </c>
      <c r="E73" s="23">
        <v>31500</v>
      </c>
      <c r="F73" s="25">
        <v>5558</v>
      </c>
      <c r="G73" s="25">
        <v>3610</v>
      </c>
      <c r="H73" s="25">
        <f t="shared" si="3"/>
        <v>1948</v>
      </c>
      <c r="I73" s="25">
        <v>640</v>
      </c>
      <c r="J73" s="25">
        <v>711</v>
      </c>
      <c r="K73" s="25">
        <v>4724.808</v>
      </c>
      <c r="L73" s="26">
        <f t="shared" si="9"/>
        <v>0.30881108033241</v>
      </c>
      <c r="M73" s="25">
        <v>619</v>
      </c>
      <c r="N73" s="27">
        <f t="shared" si="10"/>
        <v>-0.129395218002813</v>
      </c>
      <c r="O73" s="23">
        <v>1</v>
      </c>
      <c r="P73" s="28">
        <f t="shared" ref="P73:P104" si="11">M73*0.01</f>
        <v>6.19</v>
      </c>
    </row>
    <row r="74" ht="21.35" customHeight="1" spans="1:16">
      <c r="A74" s="21">
        <v>67</v>
      </c>
      <c r="B74" s="22" t="s">
        <v>103</v>
      </c>
      <c r="C74" s="21" t="s">
        <v>35</v>
      </c>
      <c r="D74" s="21" t="s">
        <v>26</v>
      </c>
      <c r="E74" s="23">
        <v>31500</v>
      </c>
      <c r="F74" s="25">
        <v>12246</v>
      </c>
      <c r="G74" s="25">
        <v>9172</v>
      </c>
      <c r="H74" s="25">
        <f t="shared" si="3"/>
        <v>3074</v>
      </c>
      <c r="I74" s="25">
        <v>1024</v>
      </c>
      <c r="J74" s="25">
        <v>1079</v>
      </c>
      <c r="K74" s="25">
        <v>9793.608</v>
      </c>
      <c r="L74" s="26">
        <f t="shared" si="9"/>
        <v>0.0677723506323594</v>
      </c>
      <c r="M74" s="25">
        <v>1269</v>
      </c>
      <c r="N74" s="27">
        <f t="shared" si="10"/>
        <v>0.176088971269694</v>
      </c>
      <c r="O74" s="23">
        <v>1</v>
      </c>
      <c r="P74" s="28">
        <f t="shared" si="11"/>
        <v>12.69</v>
      </c>
    </row>
    <row r="75" ht="21.35" customHeight="1" spans="1:16">
      <c r="A75" s="21">
        <v>68</v>
      </c>
      <c r="B75" s="22" t="s">
        <v>104</v>
      </c>
      <c r="C75" s="21" t="s">
        <v>35</v>
      </c>
      <c r="D75" s="21" t="s">
        <v>26</v>
      </c>
      <c r="E75" s="23">
        <v>20000</v>
      </c>
      <c r="F75" s="25">
        <v>5455</v>
      </c>
      <c r="G75" s="25">
        <v>3534</v>
      </c>
      <c r="H75" s="25">
        <f t="shared" si="3"/>
        <v>1921</v>
      </c>
      <c r="I75" s="25">
        <v>640</v>
      </c>
      <c r="J75" s="25">
        <v>516.12</v>
      </c>
      <c r="K75" s="25">
        <v>4715.04</v>
      </c>
      <c r="L75" s="26">
        <f t="shared" si="9"/>
        <v>0.334193548387097</v>
      </c>
      <c r="M75" s="25">
        <v>481.8</v>
      </c>
      <c r="N75" s="27">
        <f t="shared" si="10"/>
        <v>-0.0664961636828644</v>
      </c>
      <c r="O75" s="23">
        <v>1</v>
      </c>
      <c r="P75" s="28">
        <f t="shared" si="11"/>
        <v>4.818</v>
      </c>
    </row>
    <row r="76" ht="21.35" customHeight="1" spans="1:16">
      <c r="A76" s="21">
        <v>69</v>
      </c>
      <c r="B76" s="22" t="s">
        <v>105</v>
      </c>
      <c r="C76" s="21" t="s">
        <v>51</v>
      </c>
      <c r="D76" s="21" t="s">
        <v>26</v>
      </c>
      <c r="E76" s="23">
        <v>26310</v>
      </c>
      <c r="F76" s="25">
        <v>9267</v>
      </c>
      <c r="G76" s="25">
        <v>7621</v>
      </c>
      <c r="H76" s="25">
        <f t="shared" si="3"/>
        <v>1646</v>
      </c>
      <c r="I76" s="25">
        <v>549</v>
      </c>
      <c r="J76" s="25">
        <v>26</v>
      </c>
      <c r="K76" s="25">
        <v>12168.0384</v>
      </c>
      <c r="L76" s="26">
        <f t="shared" si="9"/>
        <v>0.596645899488256</v>
      </c>
      <c r="M76" s="25">
        <v>1483</v>
      </c>
      <c r="N76" s="27">
        <f t="shared" si="10"/>
        <v>56.0384615384615</v>
      </c>
      <c r="O76" s="23">
        <v>1</v>
      </c>
      <c r="P76" s="28">
        <f t="shared" si="11"/>
        <v>14.83</v>
      </c>
    </row>
    <row r="77" ht="21.35" customHeight="1" spans="1:16">
      <c r="A77" s="21">
        <v>70</v>
      </c>
      <c r="B77" s="22" t="s">
        <v>106</v>
      </c>
      <c r="C77" s="21" t="s">
        <v>51</v>
      </c>
      <c r="D77" s="21" t="s">
        <v>26</v>
      </c>
      <c r="E77" s="23">
        <v>35450</v>
      </c>
      <c r="F77" s="25">
        <v>868</v>
      </c>
      <c r="G77" s="25">
        <v>849</v>
      </c>
      <c r="H77" s="25">
        <f t="shared" si="3"/>
        <v>19</v>
      </c>
      <c r="I77" s="25">
        <v>6.64</v>
      </c>
      <c r="J77" s="25">
        <v>7.1</v>
      </c>
      <c r="K77" s="25">
        <v>902</v>
      </c>
      <c r="L77" s="26">
        <f t="shared" si="9"/>
        <v>0.0624263839811543</v>
      </c>
      <c r="M77" s="25">
        <v>373</v>
      </c>
      <c r="N77" s="27">
        <f t="shared" si="10"/>
        <v>51.5352112676056</v>
      </c>
      <c r="O77" s="23">
        <v>1</v>
      </c>
      <c r="P77" s="28">
        <f t="shared" si="11"/>
        <v>3.73</v>
      </c>
    </row>
    <row r="78" ht="21.35" customHeight="1" spans="1:16">
      <c r="A78" s="21">
        <v>71</v>
      </c>
      <c r="B78" s="22" t="s">
        <v>107</v>
      </c>
      <c r="C78" s="21" t="s">
        <v>51</v>
      </c>
      <c r="D78" s="21" t="s">
        <v>26</v>
      </c>
      <c r="E78" s="23">
        <v>35000</v>
      </c>
      <c r="F78" s="25">
        <v>9944</v>
      </c>
      <c r="G78" s="25">
        <v>8693</v>
      </c>
      <c r="H78" s="25">
        <f t="shared" si="3"/>
        <v>1251</v>
      </c>
      <c r="I78" s="25">
        <v>417</v>
      </c>
      <c r="J78" s="25">
        <v>2.3</v>
      </c>
      <c r="K78" s="25">
        <v>16564.208</v>
      </c>
      <c r="L78" s="26">
        <f t="shared" si="9"/>
        <v>0.90546508685149</v>
      </c>
      <c r="M78" s="25">
        <v>2136</v>
      </c>
      <c r="N78" s="27">
        <f t="shared" si="10"/>
        <v>927.695652173913</v>
      </c>
      <c r="O78" s="23">
        <v>1</v>
      </c>
      <c r="P78" s="28">
        <f t="shared" si="11"/>
        <v>21.36</v>
      </c>
    </row>
    <row r="79" ht="21.35" customHeight="1" spans="1:16">
      <c r="A79" s="21">
        <v>72</v>
      </c>
      <c r="B79" s="22" t="s">
        <v>108</v>
      </c>
      <c r="C79" s="21" t="s">
        <v>35</v>
      </c>
      <c r="D79" s="21" t="s">
        <v>26</v>
      </c>
      <c r="E79" s="23">
        <v>96000</v>
      </c>
      <c r="F79" s="25">
        <v>36237</v>
      </c>
      <c r="G79" s="25">
        <v>31624</v>
      </c>
      <c r="H79" s="25">
        <f t="shared" si="3"/>
        <v>4613</v>
      </c>
      <c r="I79" s="25">
        <v>1537.8</v>
      </c>
      <c r="J79" s="25">
        <v>2785</v>
      </c>
      <c r="K79" s="25">
        <v>37595.58</v>
      </c>
      <c r="L79" s="26">
        <f t="shared" si="9"/>
        <v>0.188830634960789</v>
      </c>
      <c r="M79" s="25">
        <v>5099</v>
      </c>
      <c r="N79" s="27">
        <f t="shared" si="10"/>
        <v>0.830879712746858</v>
      </c>
      <c r="O79" s="23">
        <v>1</v>
      </c>
      <c r="P79" s="28">
        <f t="shared" si="11"/>
        <v>50.99</v>
      </c>
    </row>
    <row r="80" ht="21.35" customHeight="1" spans="1:16">
      <c r="A80" s="21">
        <v>73</v>
      </c>
      <c r="B80" s="22" t="s">
        <v>109</v>
      </c>
      <c r="C80" s="21" t="s">
        <v>35</v>
      </c>
      <c r="D80" s="21" t="s">
        <v>26</v>
      </c>
      <c r="E80" s="23">
        <v>45000</v>
      </c>
      <c r="F80" s="25">
        <v>3338</v>
      </c>
      <c r="G80" s="25">
        <v>71.3</v>
      </c>
      <c r="H80" s="25">
        <f t="shared" ref="H80:H88" si="12">F80-G80</f>
        <v>3266.7</v>
      </c>
      <c r="I80" s="25">
        <v>809</v>
      </c>
      <c r="J80" s="25">
        <v>289</v>
      </c>
      <c r="K80" s="25">
        <v>17680</v>
      </c>
      <c r="L80" s="26">
        <f t="shared" si="9"/>
        <v>246.96633941094</v>
      </c>
      <c r="M80" s="25">
        <v>2789</v>
      </c>
      <c r="N80" s="27">
        <f t="shared" si="10"/>
        <v>8.65051903114187</v>
      </c>
      <c r="O80" s="23">
        <v>1</v>
      </c>
      <c r="P80" s="28">
        <f t="shared" si="11"/>
        <v>27.89</v>
      </c>
    </row>
    <row r="81" ht="21.35" customHeight="1" spans="1:16">
      <c r="A81" s="21">
        <v>74</v>
      </c>
      <c r="B81" s="22" t="s">
        <v>110</v>
      </c>
      <c r="C81" s="21" t="s">
        <v>22</v>
      </c>
      <c r="D81" s="21" t="s">
        <v>28</v>
      </c>
      <c r="E81" s="23">
        <v>63000</v>
      </c>
      <c r="F81" s="25">
        <v>22013.805</v>
      </c>
      <c r="G81" s="25">
        <v>16303.485</v>
      </c>
      <c r="H81" s="25">
        <f t="shared" si="12"/>
        <v>5710.32</v>
      </c>
      <c r="I81" s="25">
        <v>1903.44</v>
      </c>
      <c r="J81" s="25">
        <v>1759.23</v>
      </c>
      <c r="K81" s="25">
        <v>16035.03</v>
      </c>
      <c r="L81" s="26">
        <f t="shared" si="9"/>
        <v>-0.0164661113866146</v>
      </c>
      <c r="M81" s="25">
        <v>2285.91</v>
      </c>
      <c r="N81" s="27">
        <f t="shared" si="10"/>
        <v>0.29938097917839</v>
      </c>
      <c r="O81" s="23">
        <v>1</v>
      </c>
      <c r="P81" s="28">
        <f t="shared" si="11"/>
        <v>22.8591</v>
      </c>
    </row>
    <row r="82" ht="21.35" customHeight="1" spans="1:16">
      <c r="A82" s="21">
        <v>75</v>
      </c>
      <c r="B82" s="22" t="s">
        <v>111</v>
      </c>
      <c r="C82" s="21" t="s">
        <v>22</v>
      </c>
      <c r="D82" s="21" t="s">
        <v>28</v>
      </c>
      <c r="E82" s="23">
        <v>16000</v>
      </c>
      <c r="F82" s="25">
        <v>5454.288</v>
      </c>
      <c r="G82" s="25">
        <v>4112.668</v>
      </c>
      <c r="H82" s="25">
        <f t="shared" si="12"/>
        <v>1341.62</v>
      </c>
      <c r="I82" s="25">
        <v>447.206666666667</v>
      </c>
      <c r="J82" s="25">
        <v>435.036</v>
      </c>
      <c r="K82" s="25">
        <v>3720</v>
      </c>
      <c r="L82" s="26">
        <f t="shared" si="9"/>
        <v>-0.0954776801823049</v>
      </c>
      <c r="M82" s="25">
        <v>486.5</v>
      </c>
      <c r="N82" s="27">
        <f t="shared" si="10"/>
        <v>0.118298255776533</v>
      </c>
      <c r="O82" s="23">
        <v>1</v>
      </c>
      <c r="P82" s="28">
        <f t="shared" si="11"/>
        <v>4.865</v>
      </c>
    </row>
    <row r="83" ht="21.35" customHeight="1" spans="1:16">
      <c r="A83" s="21">
        <v>76</v>
      </c>
      <c r="B83" s="22" t="s">
        <v>112</v>
      </c>
      <c r="C83" s="21" t="s">
        <v>22</v>
      </c>
      <c r="D83" s="21" t="s">
        <v>28</v>
      </c>
      <c r="E83" s="23">
        <v>20000</v>
      </c>
      <c r="F83" s="25">
        <v>5475</v>
      </c>
      <c r="G83" s="25">
        <v>3558</v>
      </c>
      <c r="H83" s="25">
        <f t="shared" si="12"/>
        <v>1917</v>
      </c>
      <c r="I83" s="25">
        <v>639</v>
      </c>
      <c r="J83" s="25">
        <v>470</v>
      </c>
      <c r="K83" s="25">
        <v>3907.1122</v>
      </c>
      <c r="L83" s="26">
        <f t="shared" si="9"/>
        <v>0.0981203485103991</v>
      </c>
      <c r="M83" s="25">
        <v>367</v>
      </c>
      <c r="N83" s="27">
        <f t="shared" si="10"/>
        <v>-0.219148936170213</v>
      </c>
      <c r="O83" s="23">
        <v>1</v>
      </c>
      <c r="P83" s="28">
        <f t="shared" si="11"/>
        <v>3.67</v>
      </c>
    </row>
    <row r="84" ht="21.35" customHeight="1" spans="1:16">
      <c r="A84" s="21">
        <v>77</v>
      </c>
      <c r="B84" s="22" t="s">
        <v>113</v>
      </c>
      <c r="C84" s="21" t="s">
        <v>84</v>
      </c>
      <c r="D84" s="21" t="s">
        <v>28</v>
      </c>
      <c r="E84" s="23">
        <v>31500</v>
      </c>
      <c r="F84" s="25">
        <v>13007</v>
      </c>
      <c r="G84" s="25">
        <v>9357</v>
      </c>
      <c r="H84" s="25">
        <f t="shared" si="12"/>
        <v>3650</v>
      </c>
      <c r="I84" s="25">
        <v>1233</v>
      </c>
      <c r="J84" s="25">
        <v>1161</v>
      </c>
      <c r="K84" s="25">
        <v>9563</v>
      </c>
      <c r="L84" s="26">
        <f t="shared" si="9"/>
        <v>0.0220156032916533</v>
      </c>
      <c r="M84" s="25">
        <v>977</v>
      </c>
      <c r="N84" s="27">
        <f t="shared" si="10"/>
        <v>-0.15848406546081</v>
      </c>
      <c r="O84" s="23">
        <v>1</v>
      </c>
      <c r="P84" s="28">
        <f t="shared" si="11"/>
        <v>9.77</v>
      </c>
    </row>
    <row r="85" ht="21.35" customHeight="1" spans="1:16">
      <c r="A85" s="21">
        <v>78</v>
      </c>
      <c r="B85" s="22" t="s">
        <v>114</v>
      </c>
      <c r="C85" s="21" t="s">
        <v>84</v>
      </c>
      <c r="D85" s="21" t="s">
        <v>28</v>
      </c>
      <c r="E85" s="23">
        <v>40000</v>
      </c>
      <c r="F85" s="25">
        <v>10224</v>
      </c>
      <c r="G85" s="25">
        <v>7793</v>
      </c>
      <c r="H85" s="25">
        <f t="shared" si="12"/>
        <v>2431</v>
      </c>
      <c r="I85" s="25">
        <v>811</v>
      </c>
      <c r="J85" s="25">
        <v>625</v>
      </c>
      <c r="K85" s="25">
        <v>7455</v>
      </c>
      <c r="L85" s="26">
        <f t="shared" si="9"/>
        <v>-0.043372257153856</v>
      </c>
      <c r="M85" s="25">
        <v>677</v>
      </c>
      <c r="N85" s="27">
        <f t="shared" si="10"/>
        <v>0.0832</v>
      </c>
      <c r="O85" s="23">
        <v>1</v>
      </c>
      <c r="P85" s="28">
        <f t="shared" si="11"/>
        <v>6.77</v>
      </c>
    </row>
    <row r="86" ht="21.35" customHeight="1" spans="1:16">
      <c r="A86" s="21">
        <v>79</v>
      </c>
      <c r="B86" s="22" t="s">
        <v>115</v>
      </c>
      <c r="C86" s="21" t="s">
        <v>84</v>
      </c>
      <c r="D86" s="21" t="s">
        <v>28</v>
      </c>
      <c r="E86" s="23">
        <v>16000</v>
      </c>
      <c r="F86" s="25">
        <v>3858.228</v>
      </c>
      <c r="G86" s="25">
        <v>2890.536</v>
      </c>
      <c r="H86" s="25">
        <f t="shared" si="12"/>
        <v>967.692</v>
      </c>
      <c r="I86" s="25">
        <v>323</v>
      </c>
      <c r="J86" s="25">
        <v>301.422</v>
      </c>
      <c r="K86" s="25">
        <v>3814.536</v>
      </c>
      <c r="L86" s="26">
        <f t="shared" si="9"/>
        <v>0.319663896246233</v>
      </c>
      <c r="M86" s="25">
        <v>507.144</v>
      </c>
      <c r="N86" s="27">
        <f t="shared" si="10"/>
        <v>0.68250492664769</v>
      </c>
      <c r="O86" s="23">
        <v>1</v>
      </c>
      <c r="P86" s="28">
        <f t="shared" si="11"/>
        <v>5.07144</v>
      </c>
    </row>
    <row r="87" ht="21.35" customHeight="1" spans="1:16">
      <c r="A87" s="21">
        <v>80</v>
      </c>
      <c r="B87" s="22" t="s">
        <v>116</v>
      </c>
      <c r="C87" s="21" t="s">
        <v>84</v>
      </c>
      <c r="D87" s="21" t="s">
        <v>28</v>
      </c>
      <c r="E87" s="23">
        <v>25000</v>
      </c>
      <c r="F87" s="25">
        <v>6909</v>
      </c>
      <c r="G87" s="25">
        <v>5252</v>
      </c>
      <c r="H87" s="25">
        <f t="shared" si="12"/>
        <v>1657</v>
      </c>
      <c r="I87" s="25">
        <v>582</v>
      </c>
      <c r="J87" s="25">
        <v>522.324</v>
      </c>
      <c r="K87" s="25">
        <v>4510.014</v>
      </c>
      <c r="L87" s="26">
        <f t="shared" si="9"/>
        <v>-0.141276846915461</v>
      </c>
      <c r="M87" s="25">
        <v>515.064</v>
      </c>
      <c r="N87" s="27">
        <f t="shared" si="10"/>
        <v>-0.0138994187515795</v>
      </c>
      <c r="O87" s="23">
        <v>1</v>
      </c>
      <c r="P87" s="28">
        <f t="shared" si="11"/>
        <v>5.15064</v>
      </c>
    </row>
    <row r="88" ht="21.35" customHeight="1" spans="1:16">
      <c r="A88" s="21">
        <v>81</v>
      </c>
      <c r="B88" s="22" t="s">
        <v>117</v>
      </c>
      <c r="C88" s="21" t="s">
        <v>66</v>
      </c>
      <c r="D88" s="21" t="s">
        <v>28</v>
      </c>
      <c r="E88" s="23">
        <v>16000</v>
      </c>
      <c r="F88" s="25">
        <v>5442.032</v>
      </c>
      <c r="G88" s="25">
        <v>3967.472</v>
      </c>
      <c r="H88" s="25">
        <f t="shared" si="12"/>
        <v>1474.56</v>
      </c>
      <c r="I88" s="25">
        <v>491</v>
      </c>
      <c r="J88" s="25">
        <v>432.302</v>
      </c>
      <c r="K88" s="25">
        <v>4024</v>
      </c>
      <c r="L88" s="26">
        <f t="shared" si="9"/>
        <v>0.0142478636270148</v>
      </c>
      <c r="M88" s="25">
        <v>490.854</v>
      </c>
      <c r="N88" s="27">
        <f t="shared" si="10"/>
        <v>0.135442352799663</v>
      </c>
      <c r="O88" s="23">
        <v>1</v>
      </c>
      <c r="P88" s="28">
        <f t="shared" si="11"/>
        <v>4.90854</v>
      </c>
    </row>
    <row r="89" ht="21.35" customHeight="1" spans="1:16">
      <c r="A89" s="21">
        <v>82</v>
      </c>
      <c r="B89" s="22" t="s">
        <v>118</v>
      </c>
      <c r="C89" s="21" t="s">
        <v>66</v>
      </c>
      <c r="D89" s="21" t="s">
        <v>28</v>
      </c>
      <c r="E89" s="23">
        <v>16000</v>
      </c>
      <c r="F89" s="25">
        <v>4189.43</v>
      </c>
      <c r="G89" s="25">
        <v>2919.77</v>
      </c>
      <c r="H89" s="25">
        <v>1269.66</v>
      </c>
      <c r="I89" s="25">
        <v>423.22</v>
      </c>
      <c r="J89" s="25">
        <v>310.45</v>
      </c>
      <c r="K89" s="25">
        <v>2770.6</v>
      </c>
      <c r="L89" s="26">
        <f t="shared" si="9"/>
        <v>-0.0510896406223778</v>
      </c>
      <c r="M89" s="25">
        <v>486.22</v>
      </c>
      <c r="N89" s="27">
        <f t="shared" si="10"/>
        <v>0.566178128523112</v>
      </c>
      <c r="O89" s="23">
        <v>1</v>
      </c>
      <c r="P89" s="28">
        <f t="shared" si="11"/>
        <v>4.8622</v>
      </c>
    </row>
    <row r="90" ht="21.35" customHeight="1" spans="1:16">
      <c r="A90" s="21">
        <v>83</v>
      </c>
      <c r="B90" s="22" t="s">
        <v>119</v>
      </c>
      <c r="C90" s="21" t="s">
        <v>66</v>
      </c>
      <c r="D90" s="21" t="s">
        <v>28</v>
      </c>
      <c r="E90" s="23">
        <v>16000</v>
      </c>
      <c r="F90" s="25">
        <v>6512.748</v>
      </c>
      <c r="G90" s="25">
        <v>4479.75</v>
      </c>
      <c r="H90" s="25">
        <v>2032.998</v>
      </c>
      <c r="I90" s="25">
        <v>677.666</v>
      </c>
      <c r="J90" s="25">
        <v>559.614</v>
      </c>
      <c r="K90" s="25">
        <v>4754.112</v>
      </c>
      <c r="L90" s="26">
        <f t="shared" si="9"/>
        <v>0.0612449355432781</v>
      </c>
      <c r="M90" s="25">
        <v>531.498</v>
      </c>
      <c r="N90" s="27">
        <f t="shared" si="10"/>
        <v>-0.0502417737940795</v>
      </c>
      <c r="O90" s="23">
        <v>1</v>
      </c>
      <c r="P90" s="28">
        <f t="shared" si="11"/>
        <v>5.31498</v>
      </c>
    </row>
    <row r="91" ht="21.35" customHeight="1" spans="1:16">
      <c r="A91" s="21">
        <v>84</v>
      </c>
      <c r="B91" s="22" t="s">
        <v>120</v>
      </c>
      <c r="C91" s="21" t="s">
        <v>66</v>
      </c>
      <c r="D91" s="21" t="s">
        <v>28</v>
      </c>
      <c r="E91" s="23">
        <v>12500</v>
      </c>
      <c r="F91" s="25">
        <v>6388.828</v>
      </c>
      <c r="G91" s="25">
        <v>4653.832</v>
      </c>
      <c r="H91" s="25">
        <v>1734.996</v>
      </c>
      <c r="I91" s="25">
        <v>578.332</v>
      </c>
      <c r="J91" s="25">
        <v>460.32</v>
      </c>
      <c r="K91" s="25">
        <v>3560.116</v>
      </c>
      <c r="L91" s="26">
        <f t="shared" si="9"/>
        <v>-0.235014070125436</v>
      </c>
      <c r="M91" s="25">
        <v>435.672</v>
      </c>
      <c r="N91" s="27">
        <f t="shared" si="10"/>
        <v>-0.0535453597497392</v>
      </c>
      <c r="O91" s="23">
        <v>1</v>
      </c>
      <c r="P91" s="28">
        <f t="shared" si="11"/>
        <v>4.35672</v>
      </c>
    </row>
    <row r="92" ht="21.35" customHeight="1" spans="1:16">
      <c r="A92" s="21">
        <v>85</v>
      </c>
      <c r="B92" s="22" t="s">
        <v>121</v>
      </c>
      <c r="C92" s="21" t="s">
        <v>51</v>
      </c>
      <c r="D92" s="21" t="s">
        <v>28</v>
      </c>
      <c r="E92" s="23">
        <v>95160</v>
      </c>
      <c r="F92" s="25">
        <v>9025.6894</v>
      </c>
      <c r="G92" s="25">
        <v>6602.2894</v>
      </c>
      <c r="H92" s="25">
        <f t="shared" ref="H90:H112" si="13">F92-G92</f>
        <v>2423.4</v>
      </c>
      <c r="I92" s="25">
        <v>807.8</v>
      </c>
      <c r="J92" s="25">
        <v>738.36</v>
      </c>
      <c r="K92" s="25">
        <v>6468.8484</v>
      </c>
      <c r="L92" s="26">
        <f t="shared" si="9"/>
        <v>-0.0202113224542989</v>
      </c>
      <c r="M92" s="25">
        <v>585.3692</v>
      </c>
      <c r="N92" s="27">
        <f t="shared" si="10"/>
        <v>-0.207203532152338</v>
      </c>
      <c r="O92" s="23">
        <v>1</v>
      </c>
      <c r="P92" s="28">
        <f t="shared" si="11"/>
        <v>5.853692</v>
      </c>
    </row>
    <row r="93" ht="21.35" customHeight="1" spans="1:16">
      <c r="A93" s="21">
        <v>86</v>
      </c>
      <c r="B93" s="22" t="s">
        <v>122</v>
      </c>
      <c r="C93" s="21" t="s">
        <v>51</v>
      </c>
      <c r="D93" s="21" t="s">
        <v>28</v>
      </c>
      <c r="E93" s="23">
        <v>31500</v>
      </c>
      <c r="F93" s="25">
        <v>10973.094</v>
      </c>
      <c r="G93" s="25">
        <v>7732.098</v>
      </c>
      <c r="H93" s="25">
        <f t="shared" si="13"/>
        <v>3240.996</v>
      </c>
      <c r="I93" s="25">
        <v>1080</v>
      </c>
      <c r="J93" s="25">
        <v>985.974</v>
      </c>
      <c r="K93" s="25">
        <v>7350.9546</v>
      </c>
      <c r="L93" s="26">
        <f t="shared" si="9"/>
        <v>-0.0492936587197938</v>
      </c>
      <c r="M93" s="25">
        <v>815.496</v>
      </c>
      <c r="N93" s="27">
        <f t="shared" si="10"/>
        <v>-0.172903139433697</v>
      </c>
      <c r="O93" s="23">
        <v>1</v>
      </c>
      <c r="P93" s="28">
        <f t="shared" si="11"/>
        <v>8.15496</v>
      </c>
    </row>
    <row r="94" ht="21.35" customHeight="1" spans="1:16">
      <c r="A94" s="21">
        <v>87</v>
      </c>
      <c r="B94" s="22" t="s">
        <v>123</v>
      </c>
      <c r="C94" s="21" t="s">
        <v>51</v>
      </c>
      <c r="D94" s="21" t="s">
        <v>28</v>
      </c>
      <c r="E94" s="23">
        <v>25000</v>
      </c>
      <c r="F94" s="25">
        <v>6784.308</v>
      </c>
      <c r="G94" s="25">
        <v>5022.7401</v>
      </c>
      <c r="H94" s="25">
        <f t="shared" si="13"/>
        <v>1761.5679</v>
      </c>
      <c r="I94" s="25">
        <v>587.1893</v>
      </c>
      <c r="J94" s="25">
        <v>463.3293</v>
      </c>
      <c r="K94" s="25">
        <v>4974.7017</v>
      </c>
      <c r="L94" s="26">
        <f t="shared" si="9"/>
        <v>-0.00956418190939252</v>
      </c>
      <c r="M94" s="25">
        <v>604.5693</v>
      </c>
      <c r="N94" s="27">
        <f t="shared" si="10"/>
        <v>0.30483718599277</v>
      </c>
      <c r="O94" s="23">
        <v>1</v>
      </c>
      <c r="P94" s="28">
        <f t="shared" si="11"/>
        <v>6.045693</v>
      </c>
    </row>
    <row r="95" ht="21.35" customHeight="1" spans="1:16">
      <c r="A95" s="21">
        <v>88</v>
      </c>
      <c r="B95" s="22" t="s">
        <v>124</v>
      </c>
      <c r="C95" s="21" t="s">
        <v>51</v>
      </c>
      <c r="D95" s="21" t="s">
        <v>28</v>
      </c>
      <c r="E95" s="23">
        <v>91500</v>
      </c>
      <c r="F95" s="25">
        <v>27184</v>
      </c>
      <c r="G95" s="25">
        <v>20103</v>
      </c>
      <c r="H95" s="25">
        <f t="shared" si="13"/>
        <v>7081</v>
      </c>
      <c r="I95" s="25">
        <v>2360</v>
      </c>
      <c r="J95" s="25">
        <v>2459</v>
      </c>
      <c r="K95" s="25">
        <v>19704.96</v>
      </c>
      <c r="L95" s="26">
        <f t="shared" si="9"/>
        <v>-0.0198000298462916</v>
      </c>
      <c r="M95" s="25">
        <v>2357</v>
      </c>
      <c r="N95" s="27">
        <f t="shared" si="10"/>
        <v>-0.0414802765351769</v>
      </c>
      <c r="O95" s="23">
        <v>1</v>
      </c>
      <c r="P95" s="28">
        <f t="shared" si="11"/>
        <v>23.57</v>
      </c>
    </row>
    <row r="96" ht="21.35" customHeight="1" spans="1:16">
      <c r="A96" s="21">
        <v>89</v>
      </c>
      <c r="B96" s="22" t="s">
        <v>125</v>
      </c>
      <c r="C96" s="21" t="s">
        <v>35</v>
      </c>
      <c r="D96" s="21" t="s">
        <v>28</v>
      </c>
      <c r="E96" s="23">
        <v>40000</v>
      </c>
      <c r="F96" s="25">
        <v>25416</v>
      </c>
      <c r="G96" s="25">
        <v>18004</v>
      </c>
      <c r="H96" s="25">
        <f t="shared" si="13"/>
        <v>7412</v>
      </c>
      <c r="I96" s="25">
        <v>2470</v>
      </c>
      <c r="J96" s="25">
        <v>2397</v>
      </c>
      <c r="K96" s="25">
        <v>19418.916</v>
      </c>
      <c r="L96" s="26">
        <f t="shared" si="9"/>
        <v>0.0785889802266164</v>
      </c>
      <c r="M96" s="25">
        <v>2217</v>
      </c>
      <c r="N96" s="27">
        <f t="shared" si="10"/>
        <v>-0.0750938673341677</v>
      </c>
      <c r="O96" s="23">
        <v>1</v>
      </c>
      <c r="P96" s="28">
        <f t="shared" si="11"/>
        <v>22.17</v>
      </c>
    </row>
    <row r="97" ht="21.35" customHeight="1" spans="1:16">
      <c r="A97" s="21">
        <v>90</v>
      </c>
      <c r="B97" s="22" t="s">
        <v>126</v>
      </c>
      <c r="C97" s="21" t="s">
        <v>35</v>
      </c>
      <c r="D97" s="21" t="s">
        <v>28</v>
      </c>
      <c r="E97" s="23">
        <v>16000</v>
      </c>
      <c r="F97" s="25">
        <v>5731.4543</v>
      </c>
      <c r="G97" s="25">
        <v>4116.392</v>
      </c>
      <c r="H97" s="25">
        <f t="shared" si="13"/>
        <v>1615.0623</v>
      </c>
      <c r="I97" s="25">
        <v>538</v>
      </c>
      <c r="J97" s="25">
        <v>467.7343</v>
      </c>
      <c r="K97" s="25">
        <v>4531.716</v>
      </c>
      <c r="L97" s="26">
        <f t="shared" si="9"/>
        <v>0.100895152842587</v>
      </c>
      <c r="M97" s="25">
        <v>542.052</v>
      </c>
      <c r="N97" s="27">
        <f t="shared" si="10"/>
        <v>0.158888710962613</v>
      </c>
      <c r="O97" s="23">
        <v>1</v>
      </c>
      <c r="P97" s="28">
        <f t="shared" si="11"/>
        <v>5.42052</v>
      </c>
    </row>
    <row r="98" ht="21.35" customHeight="1" spans="1:16">
      <c r="A98" s="21">
        <v>91</v>
      </c>
      <c r="B98" s="22" t="s">
        <v>127</v>
      </c>
      <c r="C98" s="21" t="s">
        <v>35</v>
      </c>
      <c r="D98" s="21" t="s">
        <v>28</v>
      </c>
      <c r="E98" s="23">
        <v>16000</v>
      </c>
      <c r="F98" s="25">
        <v>6714.454</v>
      </c>
      <c r="G98" s="25">
        <v>4730.446</v>
      </c>
      <c r="H98" s="25">
        <f t="shared" si="13"/>
        <v>1984.008</v>
      </c>
      <c r="I98" s="25">
        <v>661.3</v>
      </c>
      <c r="J98" s="25">
        <v>656.1</v>
      </c>
      <c r="K98" s="25">
        <v>4284</v>
      </c>
      <c r="L98" s="26">
        <f t="shared" si="9"/>
        <v>-0.0943771475247788</v>
      </c>
      <c r="M98" s="25">
        <v>619.14</v>
      </c>
      <c r="N98" s="27">
        <f t="shared" si="10"/>
        <v>-0.0563328760859626</v>
      </c>
      <c r="O98" s="23">
        <v>1</v>
      </c>
      <c r="P98" s="28">
        <f t="shared" si="11"/>
        <v>6.1914</v>
      </c>
    </row>
    <row r="99" ht="21.35" customHeight="1" spans="1:16">
      <c r="A99" s="21">
        <v>92</v>
      </c>
      <c r="B99" s="22" t="s">
        <v>128</v>
      </c>
      <c r="C99" s="21" t="s">
        <v>54</v>
      </c>
      <c r="D99" s="21" t="s">
        <v>28</v>
      </c>
      <c r="E99" s="23">
        <v>16000</v>
      </c>
      <c r="F99" s="25">
        <v>5011</v>
      </c>
      <c r="G99" s="25">
        <v>3160</v>
      </c>
      <c r="H99" s="25">
        <f t="shared" si="13"/>
        <v>1851</v>
      </c>
      <c r="I99" s="25">
        <v>466.974667</v>
      </c>
      <c r="J99" s="25">
        <v>424</v>
      </c>
      <c r="K99" s="25">
        <v>2897</v>
      </c>
      <c r="L99" s="26">
        <f t="shared" si="9"/>
        <v>-0.0832278481012658</v>
      </c>
      <c r="M99" s="25">
        <v>387</v>
      </c>
      <c r="N99" s="27">
        <f t="shared" si="10"/>
        <v>-0.0872641509433962</v>
      </c>
      <c r="O99" s="23">
        <v>1</v>
      </c>
      <c r="P99" s="28">
        <f t="shared" si="11"/>
        <v>3.87</v>
      </c>
    </row>
    <row r="100" ht="21.35" customHeight="1" spans="1:16">
      <c r="A100" s="21">
        <v>93</v>
      </c>
      <c r="B100" s="22" t="s">
        <v>129</v>
      </c>
      <c r="C100" s="21" t="s">
        <v>84</v>
      </c>
      <c r="D100" s="21" t="s">
        <v>32</v>
      </c>
      <c r="E100" s="23">
        <v>15050</v>
      </c>
      <c r="F100" s="25">
        <v>12028.34</v>
      </c>
      <c r="G100" s="24">
        <v>8746.37</v>
      </c>
      <c r="H100" s="25">
        <f t="shared" si="13"/>
        <v>3281.97</v>
      </c>
      <c r="I100" s="25">
        <v>1093.986</v>
      </c>
      <c r="J100" s="25">
        <v>1455.55</v>
      </c>
      <c r="K100" s="25">
        <v>9308</v>
      </c>
      <c r="L100" s="26">
        <f t="shared" si="9"/>
        <v>0.0642129249048461</v>
      </c>
      <c r="M100" s="25">
        <v>1465.926</v>
      </c>
      <c r="N100" s="27">
        <f t="shared" si="10"/>
        <v>0.00712857682662909</v>
      </c>
      <c r="O100" s="23">
        <v>1</v>
      </c>
      <c r="P100" s="28">
        <f t="shared" si="11"/>
        <v>14.65926</v>
      </c>
    </row>
    <row r="101" ht="21.35" customHeight="1" spans="1:16">
      <c r="A101" s="21">
        <v>94</v>
      </c>
      <c r="B101" s="22" t="s">
        <v>130</v>
      </c>
      <c r="C101" s="21" t="s">
        <v>84</v>
      </c>
      <c r="D101" s="21" t="s">
        <v>32</v>
      </c>
      <c r="E101" s="23">
        <v>12500</v>
      </c>
      <c r="F101" s="25">
        <v>6349</v>
      </c>
      <c r="G101" s="24">
        <v>4057</v>
      </c>
      <c r="H101" s="25">
        <f t="shared" si="13"/>
        <v>2292</v>
      </c>
      <c r="I101" s="25">
        <v>764</v>
      </c>
      <c r="J101" s="25">
        <v>755</v>
      </c>
      <c r="K101" s="25">
        <v>9651.306</v>
      </c>
      <c r="L101" s="26">
        <f t="shared" si="9"/>
        <v>1.37892679319694</v>
      </c>
      <c r="M101" s="25">
        <v>1560.8</v>
      </c>
      <c r="N101" s="27"/>
      <c r="O101" s="23">
        <v>1</v>
      </c>
      <c r="P101" s="28">
        <f t="shared" si="11"/>
        <v>15.608</v>
      </c>
    </row>
    <row r="102" ht="21.35" customHeight="1" spans="1:16">
      <c r="A102" s="21">
        <v>95</v>
      </c>
      <c r="B102" s="22" t="s">
        <v>131</v>
      </c>
      <c r="C102" s="21" t="s">
        <v>31</v>
      </c>
      <c r="D102" s="21" t="s">
        <v>32</v>
      </c>
      <c r="E102" s="23">
        <v>25915</v>
      </c>
      <c r="F102" s="25">
        <v>19590.928</v>
      </c>
      <c r="G102" s="25">
        <v>13571.6</v>
      </c>
      <c r="H102" s="25">
        <v>6019.328</v>
      </c>
      <c r="I102" s="25">
        <v>2009</v>
      </c>
      <c r="J102" s="25">
        <v>2015.832</v>
      </c>
      <c r="K102" s="25">
        <v>15495.424</v>
      </c>
      <c r="L102" s="26">
        <v>0.141753662059006</v>
      </c>
      <c r="M102" s="25">
        <v>2015.384</v>
      </c>
      <c r="N102" s="27">
        <v>-0.000222240742284125</v>
      </c>
      <c r="O102" s="23">
        <v>1</v>
      </c>
      <c r="P102" s="28">
        <f t="shared" si="11"/>
        <v>20.15384</v>
      </c>
    </row>
    <row r="103" ht="21.35" customHeight="1" spans="1:16">
      <c r="A103" s="21">
        <v>96</v>
      </c>
      <c r="B103" s="22" t="s">
        <v>132</v>
      </c>
      <c r="C103" s="21" t="s">
        <v>31</v>
      </c>
      <c r="D103" s="21" t="s">
        <v>32</v>
      </c>
      <c r="E103" s="23">
        <v>26000</v>
      </c>
      <c r="F103" s="25">
        <v>1495.824</v>
      </c>
      <c r="G103" s="25">
        <v>0</v>
      </c>
      <c r="H103" s="25">
        <v>1495.824</v>
      </c>
      <c r="I103" s="25">
        <v>748.015</v>
      </c>
      <c r="J103" s="25">
        <v>0</v>
      </c>
      <c r="K103" s="25">
        <v>10436.624</v>
      </c>
      <c r="L103" s="26"/>
      <c r="M103" s="25">
        <v>1844.128</v>
      </c>
      <c r="N103" s="27"/>
      <c r="O103" s="23">
        <v>1</v>
      </c>
      <c r="P103" s="28">
        <f t="shared" si="11"/>
        <v>18.44128</v>
      </c>
    </row>
    <row r="104" ht="21.35" customHeight="1" spans="1:16">
      <c r="A104" s="21">
        <v>97</v>
      </c>
      <c r="B104" s="22" t="s">
        <v>133</v>
      </c>
      <c r="C104" s="21" t="s">
        <v>66</v>
      </c>
      <c r="D104" s="21" t="s">
        <v>32</v>
      </c>
      <c r="E104" s="23">
        <v>19900</v>
      </c>
      <c r="F104" s="25">
        <v>14031.36</v>
      </c>
      <c r="G104" s="25">
        <v>9493.386</v>
      </c>
      <c r="H104" s="25">
        <f t="shared" si="13"/>
        <v>4537.974</v>
      </c>
      <c r="I104" s="25">
        <v>1512.658</v>
      </c>
      <c r="J104" s="25">
        <v>1579.368</v>
      </c>
      <c r="K104" s="25">
        <v>8282.946</v>
      </c>
      <c r="L104" s="26">
        <f t="shared" ref="L104:L108" si="14">(K104-G104)/G104</f>
        <v>-0.127503506125212</v>
      </c>
      <c r="M104" s="25">
        <v>1533.588</v>
      </c>
      <c r="N104" s="27">
        <f t="shared" ref="N102:N106" si="15">(M104-J104)/J104</f>
        <v>-0.028986278055526</v>
      </c>
      <c r="O104" s="23">
        <v>1</v>
      </c>
      <c r="P104" s="28">
        <f t="shared" si="11"/>
        <v>15.33588</v>
      </c>
    </row>
    <row r="105" ht="21.35" customHeight="1" spans="1:16">
      <c r="A105" s="21">
        <v>98</v>
      </c>
      <c r="B105" s="22" t="s">
        <v>134</v>
      </c>
      <c r="C105" s="21" t="s">
        <v>66</v>
      </c>
      <c r="D105" s="21" t="s">
        <v>32</v>
      </c>
      <c r="E105" s="23">
        <v>3600</v>
      </c>
      <c r="F105" s="25">
        <v>2371.208</v>
      </c>
      <c r="G105" s="25">
        <v>1766.744</v>
      </c>
      <c r="H105" s="25">
        <v>604.464</v>
      </c>
      <c r="I105" s="25">
        <v>201</v>
      </c>
      <c r="J105" s="25">
        <v>232.232</v>
      </c>
      <c r="K105" s="25">
        <v>1587.936</v>
      </c>
      <c r="L105" s="26">
        <f t="shared" si="14"/>
        <v>-0.101207645250246</v>
      </c>
      <c r="M105" s="25">
        <v>221.872</v>
      </c>
      <c r="N105" s="27">
        <f t="shared" si="15"/>
        <v>-0.0446105618519411</v>
      </c>
      <c r="O105" s="23">
        <v>1</v>
      </c>
      <c r="P105" s="28">
        <f t="shared" ref="P105:P136" si="16">M105*0.01</f>
        <v>2.21872</v>
      </c>
    </row>
    <row r="106" ht="21.35" customHeight="1" spans="1:16">
      <c r="A106" s="21">
        <v>99</v>
      </c>
      <c r="B106" s="22" t="s">
        <v>135</v>
      </c>
      <c r="C106" s="21" t="s">
        <v>66</v>
      </c>
      <c r="D106" s="21" t="s">
        <v>32</v>
      </c>
      <c r="E106" s="23">
        <v>15500</v>
      </c>
      <c r="F106" s="25">
        <v>7377.061</v>
      </c>
      <c r="G106" s="25">
        <v>4735.975</v>
      </c>
      <c r="H106" s="25">
        <v>2641.086</v>
      </c>
      <c r="I106" s="25">
        <v>880.362</v>
      </c>
      <c r="J106" s="25">
        <v>197.694</v>
      </c>
      <c r="K106" s="25">
        <v>5451.012</v>
      </c>
      <c r="L106" s="26">
        <f t="shared" si="14"/>
        <v>0.150979893263795</v>
      </c>
      <c r="M106" s="25">
        <v>1169.028</v>
      </c>
      <c r="N106" s="27">
        <f t="shared" si="15"/>
        <v>4.91332058636074</v>
      </c>
      <c r="O106" s="23">
        <v>1</v>
      </c>
      <c r="P106" s="28">
        <f t="shared" si="16"/>
        <v>11.69028</v>
      </c>
    </row>
    <row r="107" ht="21.35" customHeight="1" spans="1:16">
      <c r="A107" s="21">
        <v>100</v>
      </c>
      <c r="B107" s="22" t="s">
        <v>136</v>
      </c>
      <c r="C107" s="21" t="s">
        <v>66</v>
      </c>
      <c r="D107" s="21" t="s">
        <v>32</v>
      </c>
      <c r="E107" s="23">
        <v>4230</v>
      </c>
      <c r="F107" s="25">
        <v>429.534</v>
      </c>
      <c r="G107" s="25">
        <v>429.534</v>
      </c>
      <c r="H107" s="25">
        <v>0</v>
      </c>
      <c r="I107" s="25">
        <v>0</v>
      </c>
      <c r="J107" s="25">
        <v>0</v>
      </c>
      <c r="K107" s="25">
        <v>370.671</v>
      </c>
      <c r="L107" s="26">
        <f t="shared" si="14"/>
        <v>-0.137039209934487</v>
      </c>
      <c r="M107" s="25">
        <v>294.336</v>
      </c>
      <c r="N107" s="27"/>
      <c r="O107" s="23">
        <v>1</v>
      </c>
      <c r="P107" s="28">
        <f t="shared" si="16"/>
        <v>2.94336</v>
      </c>
    </row>
    <row r="108" ht="21.35" customHeight="1" spans="1:16">
      <c r="A108" s="21">
        <v>101</v>
      </c>
      <c r="B108" s="22" t="s">
        <v>137</v>
      </c>
      <c r="C108" s="21" t="s">
        <v>66</v>
      </c>
      <c r="D108" s="21" t="s">
        <v>32</v>
      </c>
      <c r="E108" s="23">
        <v>30600</v>
      </c>
      <c r="F108" s="25">
        <v>6304.6595</v>
      </c>
      <c r="G108" s="25">
        <v>4503.5186</v>
      </c>
      <c r="H108" s="25">
        <v>1801.1409</v>
      </c>
      <c r="I108" s="25">
        <v>600.3803</v>
      </c>
      <c r="J108" s="25">
        <v>593.9907</v>
      </c>
      <c r="K108" s="25">
        <v>2398.4773</v>
      </c>
      <c r="L108" s="26">
        <f t="shared" si="14"/>
        <v>-0.467421473511845</v>
      </c>
      <c r="M108" s="25">
        <v>649.1451</v>
      </c>
      <c r="N108" s="27">
        <f t="shared" ref="N108:N146" si="17">(M108-J108)/J108</f>
        <v>0.0928539790269444</v>
      </c>
      <c r="O108" s="23">
        <v>1</v>
      </c>
      <c r="P108" s="28">
        <f t="shared" si="16"/>
        <v>6.491451</v>
      </c>
    </row>
    <row r="109" ht="21.35" customHeight="1" spans="1:16">
      <c r="A109" s="21">
        <v>102</v>
      </c>
      <c r="B109" s="22" t="s">
        <v>138</v>
      </c>
      <c r="C109" s="21" t="s">
        <v>66</v>
      </c>
      <c r="D109" s="21" t="s">
        <v>32</v>
      </c>
      <c r="E109" s="23">
        <v>8000</v>
      </c>
      <c r="F109" s="25">
        <v>0</v>
      </c>
      <c r="G109" s="25">
        <v>0</v>
      </c>
      <c r="H109" s="25">
        <f t="shared" si="13"/>
        <v>0</v>
      </c>
      <c r="I109" s="25">
        <v>0</v>
      </c>
      <c r="J109" s="25">
        <v>0</v>
      </c>
      <c r="K109" s="25">
        <v>1942.29</v>
      </c>
      <c r="L109" s="26"/>
      <c r="M109" s="25">
        <v>759.99</v>
      </c>
      <c r="N109" s="27"/>
      <c r="O109" s="23">
        <v>1</v>
      </c>
      <c r="P109" s="28">
        <f t="shared" si="16"/>
        <v>7.5999</v>
      </c>
    </row>
    <row r="110" ht="21.35" customHeight="1" spans="1:16">
      <c r="A110" s="21">
        <v>103</v>
      </c>
      <c r="B110" s="22" t="s">
        <v>139</v>
      </c>
      <c r="C110" s="21" t="s">
        <v>35</v>
      </c>
      <c r="D110" s="21" t="s">
        <v>32</v>
      </c>
      <c r="E110" s="23">
        <v>103000</v>
      </c>
      <c r="F110" s="25">
        <v>26697</v>
      </c>
      <c r="G110" s="25">
        <v>17764</v>
      </c>
      <c r="H110" s="25">
        <f t="shared" si="13"/>
        <v>8933</v>
      </c>
      <c r="I110" s="25">
        <v>2977</v>
      </c>
      <c r="J110" s="25">
        <v>3319.008</v>
      </c>
      <c r="K110" s="25">
        <v>30249.912</v>
      </c>
      <c r="L110" s="26">
        <f t="shared" ref="L110:L147" si="18">(K110-G110)/G110</f>
        <v>0.702877279891916</v>
      </c>
      <c r="M110" s="25">
        <v>3538.656</v>
      </c>
      <c r="N110" s="27">
        <f t="shared" si="17"/>
        <v>0.0661788100540885</v>
      </c>
      <c r="O110" s="23">
        <v>1</v>
      </c>
      <c r="P110" s="28">
        <f t="shared" si="16"/>
        <v>35.38656</v>
      </c>
    </row>
    <row r="111" ht="21.35" customHeight="1" spans="1:16">
      <c r="A111" s="21">
        <v>104</v>
      </c>
      <c r="B111" s="22" t="s">
        <v>140</v>
      </c>
      <c r="C111" s="21" t="s">
        <v>35</v>
      </c>
      <c r="D111" s="21" t="s">
        <v>32</v>
      </c>
      <c r="E111" s="23">
        <v>12600</v>
      </c>
      <c r="F111" s="25">
        <v>7920.1308</v>
      </c>
      <c r="G111" s="25">
        <v>5885.5388</v>
      </c>
      <c r="H111" s="25">
        <f t="shared" si="13"/>
        <v>2034.592</v>
      </c>
      <c r="I111" s="25">
        <v>678</v>
      </c>
      <c r="J111" s="25">
        <v>376.04</v>
      </c>
      <c r="K111" s="25">
        <v>5237.82</v>
      </c>
      <c r="L111" s="26">
        <f t="shared" si="18"/>
        <v>-0.110052591956407</v>
      </c>
      <c r="M111" s="25">
        <v>771.4</v>
      </c>
      <c r="N111" s="27">
        <f t="shared" si="17"/>
        <v>1.05137751303053</v>
      </c>
      <c r="O111" s="23">
        <v>1</v>
      </c>
      <c r="P111" s="28">
        <f t="shared" si="16"/>
        <v>7.714</v>
      </c>
    </row>
    <row r="112" ht="21.35" customHeight="1" spans="1:16">
      <c r="A112" s="21">
        <v>105</v>
      </c>
      <c r="B112" s="22" t="s">
        <v>141</v>
      </c>
      <c r="C112" s="21" t="s">
        <v>35</v>
      </c>
      <c r="D112" s="21" t="s">
        <v>32</v>
      </c>
      <c r="E112" s="23">
        <v>7100</v>
      </c>
      <c r="F112" s="25">
        <v>5099</v>
      </c>
      <c r="G112" s="25">
        <v>3418</v>
      </c>
      <c r="H112" s="25">
        <f t="shared" si="13"/>
        <v>1681</v>
      </c>
      <c r="I112" s="25">
        <v>560</v>
      </c>
      <c r="J112" s="25">
        <v>478</v>
      </c>
      <c r="K112" s="25">
        <v>3832.444</v>
      </c>
      <c r="L112" s="26">
        <f t="shared" si="18"/>
        <v>0.121253364540667</v>
      </c>
      <c r="M112" s="25">
        <v>432</v>
      </c>
      <c r="N112" s="27">
        <f t="shared" si="17"/>
        <v>-0.096234309623431</v>
      </c>
      <c r="O112" s="23">
        <v>1</v>
      </c>
      <c r="P112" s="28">
        <f t="shared" si="16"/>
        <v>4.32</v>
      </c>
    </row>
    <row r="113" ht="21.35" customHeight="1" spans="1:16">
      <c r="A113" s="21">
        <v>106</v>
      </c>
      <c r="B113" s="22" t="s">
        <v>142</v>
      </c>
      <c r="C113" s="21" t="s">
        <v>35</v>
      </c>
      <c r="D113" s="21" t="s">
        <v>32</v>
      </c>
      <c r="E113" s="23">
        <v>10250</v>
      </c>
      <c r="F113" s="25">
        <v>10400</v>
      </c>
      <c r="G113" s="25">
        <v>7515</v>
      </c>
      <c r="H113" s="25">
        <v>2926</v>
      </c>
      <c r="I113" s="25">
        <v>975.408</v>
      </c>
      <c r="J113" s="25">
        <v>974.148</v>
      </c>
      <c r="K113" s="25">
        <v>6806.912</v>
      </c>
      <c r="L113" s="26">
        <f t="shared" si="18"/>
        <v>-0.0942232867598137</v>
      </c>
      <c r="M113" s="25">
        <v>913.92</v>
      </c>
      <c r="N113" s="27">
        <f t="shared" si="17"/>
        <v>-0.0618263343968268</v>
      </c>
      <c r="O113" s="23">
        <v>1</v>
      </c>
      <c r="P113" s="28">
        <f t="shared" si="16"/>
        <v>9.1392</v>
      </c>
    </row>
    <row r="114" ht="21.35" customHeight="1" spans="1:16">
      <c r="A114" s="21">
        <v>107</v>
      </c>
      <c r="B114" s="22" t="s">
        <v>143</v>
      </c>
      <c r="C114" s="21" t="s">
        <v>35</v>
      </c>
      <c r="D114" s="21" t="s">
        <v>32</v>
      </c>
      <c r="E114" s="23">
        <v>4115</v>
      </c>
      <c r="F114" s="25">
        <v>2480</v>
      </c>
      <c r="G114" s="25">
        <v>1860</v>
      </c>
      <c r="H114" s="25">
        <f>F114-G114</f>
        <v>620</v>
      </c>
      <c r="I114" s="25">
        <v>207</v>
      </c>
      <c r="J114" s="25">
        <v>224</v>
      </c>
      <c r="K114" s="25">
        <v>1375.731</v>
      </c>
      <c r="L114" s="26">
        <f t="shared" si="18"/>
        <v>-0.260359677419355</v>
      </c>
      <c r="M114" s="25">
        <v>147</v>
      </c>
      <c r="N114" s="27">
        <f t="shared" si="17"/>
        <v>-0.34375</v>
      </c>
      <c r="O114" s="23">
        <v>1</v>
      </c>
      <c r="P114" s="28">
        <f t="shared" si="16"/>
        <v>1.47</v>
      </c>
    </row>
    <row r="115" ht="21.35" customHeight="1" spans="1:16">
      <c r="A115" s="21">
        <v>108</v>
      </c>
      <c r="B115" s="22" t="s">
        <v>144</v>
      </c>
      <c r="C115" s="21" t="s">
        <v>51</v>
      </c>
      <c r="D115" s="21" t="s">
        <v>23</v>
      </c>
      <c r="E115" s="23">
        <v>1468</v>
      </c>
      <c r="F115" s="25">
        <v>664468</v>
      </c>
      <c r="G115" s="25">
        <v>554433</v>
      </c>
      <c r="H115" s="25">
        <v>165844.8</v>
      </c>
      <c r="I115" s="25">
        <v>55281.6</v>
      </c>
      <c r="J115" s="25">
        <v>55981.2</v>
      </c>
      <c r="K115" s="25">
        <v>493759.2</v>
      </c>
      <c r="L115" s="26">
        <f t="shared" si="18"/>
        <v>-0.109433962264151</v>
      </c>
      <c r="M115" s="25">
        <v>55842.6</v>
      </c>
      <c r="N115" s="27">
        <f t="shared" si="17"/>
        <v>-0.0024758311718934</v>
      </c>
      <c r="O115" s="23">
        <v>1</v>
      </c>
      <c r="P115" s="28">
        <f t="shared" si="16"/>
        <v>558.426</v>
      </c>
    </row>
    <row r="116" ht="21.35" customHeight="1" spans="1:16">
      <c r="A116" s="21">
        <v>109</v>
      </c>
      <c r="B116" s="22" t="s">
        <v>145</v>
      </c>
      <c r="C116" s="21" t="s">
        <v>84</v>
      </c>
      <c r="D116" s="21" t="s">
        <v>23</v>
      </c>
      <c r="E116" s="23">
        <v>180000</v>
      </c>
      <c r="F116" s="25">
        <v>211600</v>
      </c>
      <c r="G116" s="25">
        <v>126936</v>
      </c>
      <c r="H116" s="25">
        <f>F116-G116</f>
        <v>84664</v>
      </c>
      <c r="I116" s="25">
        <v>28221</v>
      </c>
      <c r="J116" s="25">
        <v>28826.16</v>
      </c>
      <c r="K116" s="25">
        <v>232375.968</v>
      </c>
      <c r="L116" s="26">
        <f t="shared" si="18"/>
        <v>0.830654566080544</v>
      </c>
      <c r="M116" s="25">
        <v>24881.472</v>
      </c>
      <c r="N116" s="27">
        <f t="shared" si="17"/>
        <v>-0.136844033336386</v>
      </c>
      <c r="O116" s="23">
        <v>1</v>
      </c>
      <c r="P116" s="28">
        <f t="shared" si="16"/>
        <v>248.81472</v>
      </c>
    </row>
    <row r="117" ht="21.35" customHeight="1" spans="1:16">
      <c r="A117" s="21">
        <v>110</v>
      </c>
      <c r="B117" s="22" t="s">
        <v>146</v>
      </c>
      <c r="C117" s="21" t="s">
        <v>54</v>
      </c>
      <c r="D117" s="21" t="s">
        <v>23</v>
      </c>
      <c r="E117" s="23">
        <v>1230182</v>
      </c>
      <c r="F117" s="25">
        <v>514994</v>
      </c>
      <c r="G117" s="25">
        <v>463258</v>
      </c>
      <c r="H117" s="25">
        <f>F117-G117</f>
        <v>51736</v>
      </c>
      <c r="I117" s="25">
        <v>51112</v>
      </c>
      <c r="J117" s="25">
        <v>51736</v>
      </c>
      <c r="K117" s="25">
        <v>443890</v>
      </c>
      <c r="L117" s="26">
        <f t="shared" si="18"/>
        <v>-0.041808236447077</v>
      </c>
      <c r="M117" s="25">
        <v>51191</v>
      </c>
      <c r="N117" s="27">
        <f t="shared" si="17"/>
        <v>-0.0105342508118138</v>
      </c>
      <c r="O117" s="23">
        <v>1</v>
      </c>
      <c r="P117" s="28">
        <f t="shared" si="16"/>
        <v>511.91</v>
      </c>
    </row>
    <row r="118" ht="21.35" customHeight="1" spans="1:16">
      <c r="A118" s="21">
        <v>111</v>
      </c>
      <c r="B118" s="22" t="s">
        <v>147</v>
      </c>
      <c r="C118" s="21" t="s">
        <v>66</v>
      </c>
      <c r="D118" s="21" t="s">
        <v>148</v>
      </c>
      <c r="E118" s="23">
        <v>14930</v>
      </c>
      <c r="F118" s="25">
        <v>2821.035</v>
      </c>
      <c r="G118" s="25">
        <v>1264.221</v>
      </c>
      <c r="H118" s="25">
        <v>1556.814</v>
      </c>
      <c r="I118" s="25">
        <v>518.938</v>
      </c>
      <c r="J118" s="25">
        <v>451.0178</v>
      </c>
      <c r="K118" s="25">
        <v>4621.869</v>
      </c>
      <c r="L118" s="26">
        <f t="shared" si="18"/>
        <v>2.65590272586834</v>
      </c>
      <c r="M118" s="25">
        <v>673.218</v>
      </c>
      <c r="N118" s="27">
        <f t="shared" si="17"/>
        <v>0.492663925902703</v>
      </c>
      <c r="O118" s="23">
        <v>1</v>
      </c>
      <c r="P118" s="28">
        <f t="shared" si="16"/>
        <v>6.73218</v>
      </c>
    </row>
    <row r="119" ht="21.35" customHeight="1" spans="1:16">
      <c r="A119" s="21">
        <v>112</v>
      </c>
      <c r="B119" s="22" t="s">
        <v>149</v>
      </c>
      <c r="C119" s="21" t="s">
        <v>31</v>
      </c>
      <c r="D119" s="21" t="s">
        <v>52</v>
      </c>
      <c r="E119" s="23">
        <v>28600</v>
      </c>
      <c r="F119" s="25">
        <v>6230.049</v>
      </c>
      <c r="G119" s="25">
        <v>4835.11</v>
      </c>
      <c r="H119" s="25">
        <v>1394.939</v>
      </c>
      <c r="I119" s="25">
        <v>464</v>
      </c>
      <c r="J119" s="25">
        <v>401.856</v>
      </c>
      <c r="K119" s="25">
        <v>3455.7297</v>
      </c>
      <c r="L119" s="26">
        <v>-0.285284161063554</v>
      </c>
      <c r="M119" s="25">
        <v>503.874</v>
      </c>
      <c r="N119" s="27">
        <v>0.253867056856187</v>
      </c>
      <c r="O119" s="23">
        <v>1</v>
      </c>
      <c r="P119" s="28">
        <f t="shared" si="16"/>
        <v>5.03874</v>
      </c>
    </row>
    <row r="120" ht="21.35" customHeight="1" spans="1:16">
      <c r="A120" s="21">
        <v>113</v>
      </c>
      <c r="B120" s="22" t="s">
        <v>150</v>
      </c>
      <c r="C120" s="21" t="s">
        <v>66</v>
      </c>
      <c r="D120" s="21" t="s">
        <v>148</v>
      </c>
      <c r="E120" s="23">
        <v>26000</v>
      </c>
      <c r="F120" s="25">
        <v>12308.692</v>
      </c>
      <c r="G120" s="25">
        <v>9240.374</v>
      </c>
      <c r="H120" s="25">
        <v>3068.318</v>
      </c>
      <c r="I120" s="25">
        <v>1022.7727</v>
      </c>
      <c r="J120" s="25">
        <v>1116.522</v>
      </c>
      <c r="K120" s="25">
        <v>8214.448</v>
      </c>
      <c r="L120" s="26">
        <f t="shared" si="18"/>
        <v>-0.111026458452872</v>
      </c>
      <c r="M120" s="25">
        <v>884.895</v>
      </c>
      <c r="N120" s="27">
        <f t="shared" si="17"/>
        <v>-0.207454040314477</v>
      </c>
      <c r="O120" s="23">
        <v>1</v>
      </c>
      <c r="P120" s="28">
        <f t="shared" si="16"/>
        <v>8.84895</v>
      </c>
    </row>
    <row r="121" ht="21.35" customHeight="1" spans="1:16">
      <c r="A121" s="21">
        <v>114</v>
      </c>
      <c r="B121" s="22" t="s">
        <v>151</v>
      </c>
      <c r="C121" s="21" t="s">
        <v>66</v>
      </c>
      <c r="D121" s="21" t="s">
        <v>148</v>
      </c>
      <c r="E121" s="23">
        <v>26395</v>
      </c>
      <c r="F121" s="25">
        <v>15841.3862</v>
      </c>
      <c r="G121" s="25">
        <v>11275.844</v>
      </c>
      <c r="H121" s="25">
        <v>4565.5422</v>
      </c>
      <c r="I121" s="25">
        <v>1521.8474</v>
      </c>
      <c r="J121" s="25">
        <v>1375.6894</v>
      </c>
      <c r="K121" s="25">
        <v>12818.538</v>
      </c>
      <c r="L121" s="26">
        <f t="shared" si="18"/>
        <v>0.136814060215803</v>
      </c>
      <c r="M121" s="25">
        <v>1673.1592</v>
      </c>
      <c r="N121" s="27">
        <f t="shared" si="17"/>
        <v>0.216233257303575</v>
      </c>
      <c r="O121" s="23">
        <v>1</v>
      </c>
      <c r="P121" s="28">
        <f t="shared" si="16"/>
        <v>16.731592</v>
      </c>
    </row>
    <row r="122" ht="21.35" customHeight="1" spans="1:16">
      <c r="A122" s="21">
        <v>115</v>
      </c>
      <c r="B122" s="22" t="s">
        <v>152</v>
      </c>
      <c r="C122" s="21" t="s">
        <v>66</v>
      </c>
      <c r="D122" s="21" t="s">
        <v>148</v>
      </c>
      <c r="E122" s="23">
        <v>13250</v>
      </c>
      <c r="F122" s="25">
        <v>6487.362</v>
      </c>
      <c r="G122" s="25">
        <v>4832.751</v>
      </c>
      <c r="H122" s="25">
        <v>1654.611</v>
      </c>
      <c r="I122" s="25">
        <v>551.537</v>
      </c>
      <c r="J122" s="25">
        <v>473.025</v>
      </c>
      <c r="K122" s="25"/>
      <c r="L122" s="26">
        <f t="shared" si="18"/>
        <v>-1</v>
      </c>
      <c r="M122" s="25">
        <v>771.225</v>
      </c>
      <c r="N122" s="27">
        <f t="shared" si="17"/>
        <v>0.630410654827969</v>
      </c>
      <c r="O122" s="23">
        <v>1</v>
      </c>
      <c r="P122" s="28">
        <f t="shared" si="16"/>
        <v>7.71225</v>
      </c>
    </row>
    <row r="123" ht="21.35" customHeight="1" spans="1:16">
      <c r="A123" s="21">
        <v>116</v>
      </c>
      <c r="B123" s="22" t="s">
        <v>153</v>
      </c>
      <c r="C123" s="21" t="s">
        <v>66</v>
      </c>
      <c r="D123" s="21" t="s">
        <v>148</v>
      </c>
      <c r="E123" s="23">
        <v>5600</v>
      </c>
      <c r="F123" s="25">
        <v>3863.972</v>
      </c>
      <c r="G123" s="25">
        <v>3854.144</v>
      </c>
      <c r="H123" s="25">
        <v>9.82800000000043</v>
      </c>
      <c r="I123" s="25">
        <v>3.3</v>
      </c>
      <c r="J123" s="25">
        <v>2.73</v>
      </c>
      <c r="K123" s="25">
        <v>3180.303</v>
      </c>
      <c r="L123" s="26">
        <f t="shared" si="18"/>
        <v>-0.174835449843078</v>
      </c>
      <c r="M123" s="25">
        <v>722.652</v>
      </c>
      <c r="N123" s="27">
        <f t="shared" si="17"/>
        <v>263.707692307692</v>
      </c>
      <c r="O123" s="23">
        <v>1</v>
      </c>
      <c r="P123" s="28">
        <f t="shared" si="16"/>
        <v>7.22652</v>
      </c>
    </row>
    <row r="124" ht="21.35" customHeight="1" spans="1:16">
      <c r="A124" s="21">
        <v>117</v>
      </c>
      <c r="B124" s="22" t="s">
        <v>154</v>
      </c>
      <c r="C124" s="21" t="s">
        <v>66</v>
      </c>
      <c r="D124" s="21" t="s">
        <v>148</v>
      </c>
      <c r="E124" s="23">
        <v>12500</v>
      </c>
      <c r="F124" s="25">
        <v>3595.62</v>
      </c>
      <c r="G124" s="25">
        <v>2511.81</v>
      </c>
      <c r="H124" s="25">
        <v>1083.81</v>
      </c>
      <c r="I124" s="25">
        <v>361.27</v>
      </c>
      <c r="J124" s="25">
        <v>355.74</v>
      </c>
      <c r="K124" s="25">
        <v>2748.69</v>
      </c>
      <c r="L124" s="26">
        <f t="shared" si="18"/>
        <v>0.0943064961123652</v>
      </c>
      <c r="M124" s="25">
        <v>214.62</v>
      </c>
      <c r="N124" s="27">
        <f t="shared" si="17"/>
        <v>-0.396694214876033</v>
      </c>
      <c r="O124" s="23">
        <v>1</v>
      </c>
      <c r="P124" s="28">
        <f t="shared" si="16"/>
        <v>2.1462</v>
      </c>
    </row>
    <row r="125" ht="21.35" customHeight="1" spans="1:16">
      <c r="A125" s="21">
        <v>118</v>
      </c>
      <c r="B125" s="22" t="s">
        <v>155</v>
      </c>
      <c r="C125" s="21" t="s">
        <v>66</v>
      </c>
      <c r="D125" s="21" t="s">
        <v>148</v>
      </c>
      <c r="E125" s="23">
        <v>8250</v>
      </c>
      <c r="F125" s="25">
        <v>4346.3</v>
      </c>
      <c r="G125" s="25">
        <v>2915.612</v>
      </c>
      <c r="H125" s="25">
        <v>1430.688</v>
      </c>
      <c r="I125" s="25">
        <v>476.896</v>
      </c>
      <c r="J125" s="25">
        <v>297.136</v>
      </c>
      <c r="K125" s="25">
        <v>3642.856</v>
      </c>
      <c r="L125" s="26">
        <f t="shared" si="18"/>
        <v>0.24943099424752</v>
      </c>
      <c r="M125" s="25">
        <v>539.112</v>
      </c>
      <c r="N125" s="27">
        <f t="shared" si="17"/>
        <v>0.814361100640784</v>
      </c>
      <c r="O125" s="23">
        <v>1</v>
      </c>
      <c r="P125" s="28">
        <f t="shared" si="16"/>
        <v>5.39112</v>
      </c>
    </row>
    <row r="126" s="2" customFormat="1" ht="21.35" customHeight="1" spans="1:17">
      <c r="A126" s="21">
        <v>119</v>
      </c>
      <c r="B126" s="22" t="s">
        <v>156</v>
      </c>
      <c r="C126" s="21" t="s">
        <v>22</v>
      </c>
      <c r="D126" s="21" t="s">
        <v>52</v>
      </c>
      <c r="E126" s="23">
        <v>11800</v>
      </c>
      <c r="F126" s="25">
        <v>3456</v>
      </c>
      <c r="G126" s="25">
        <v>2209</v>
      </c>
      <c r="H126" s="25">
        <v>1256</v>
      </c>
      <c r="I126" s="25">
        <v>419</v>
      </c>
      <c r="J126" s="25">
        <v>276</v>
      </c>
      <c r="K126" s="25">
        <v>2779.476</v>
      </c>
      <c r="L126" s="26">
        <f t="shared" si="18"/>
        <v>0.258250792213671</v>
      </c>
      <c r="M126" s="25">
        <v>362</v>
      </c>
      <c r="N126" s="27">
        <f t="shared" si="17"/>
        <v>0.311594202898551</v>
      </c>
      <c r="O126" s="23">
        <v>1</v>
      </c>
      <c r="P126" s="28">
        <f t="shared" si="16"/>
        <v>3.62</v>
      </c>
      <c r="Q126" s="9"/>
    </row>
    <row r="127" ht="21.35" customHeight="1" spans="1:16">
      <c r="A127" s="21">
        <v>120</v>
      </c>
      <c r="B127" s="22" t="s">
        <v>157</v>
      </c>
      <c r="C127" s="21" t="s">
        <v>31</v>
      </c>
      <c r="D127" s="21" t="s">
        <v>52</v>
      </c>
      <c r="E127" s="23">
        <v>8800</v>
      </c>
      <c r="F127" s="25">
        <v>5714.583</v>
      </c>
      <c r="G127" s="25">
        <v>4271.358</v>
      </c>
      <c r="H127" s="25">
        <v>1443.225</v>
      </c>
      <c r="I127" s="25">
        <v>481</v>
      </c>
      <c r="J127" s="25">
        <v>530.397</v>
      </c>
      <c r="K127" s="25">
        <v>3897.201</v>
      </c>
      <c r="L127" s="26">
        <v>-0.0875967315312835</v>
      </c>
      <c r="M127" s="25">
        <v>428.421</v>
      </c>
      <c r="N127" s="27">
        <v>-0.192263530902324</v>
      </c>
      <c r="O127" s="23">
        <v>1</v>
      </c>
      <c r="P127" s="28">
        <f t="shared" si="16"/>
        <v>4.28421</v>
      </c>
    </row>
    <row r="128" ht="21.35" customHeight="1" spans="1:16">
      <c r="A128" s="21">
        <v>121</v>
      </c>
      <c r="B128" s="22" t="s">
        <v>158</v>
      </c>
      <c r="C128" s="21" t="s">
        <v>51</v>
      </c>
      <c r="D128" s="21" t="s">
        <v>52</v>
      </c>
      <c r="E128" s="23">
        <v>10665</v>
      </c>
      <c r="F128" s="25">
        <v>2687</v>
      </c>
      <c r="G128" s="25">
        <v>1970</v>
      </c>
      <c r="H128" s="25">
        <f t="shared" ref="H127:H130" si="19">F128-G128</f>
        <v>717</v>
      </c>
      <c r="I128" s="25">
        <v>232.58</v>
      </c>
      <c r="J128" s="25">
        <v>237.66</v>
      </c>
      <c r="K128" s="25">
        <v>2070.488</v>
      </c>
      <c r="L128" s="26">
        <f t="shared" si="18"/>
        <v>0.0510091370558375</v>
      </c>
      <c r="M128" s="25">
        <v>314.89</v>
      </c>
      <c r="N128" s="27">
        <f t="shared" si="17"/>
        <v>0.324960026929227</v>
      </c>
      <c r="O128" s="23">
        <v>1</v>
      </c>
      <c r="P128" s="28">
        <f t="shared" si="16"/>
        <v>3.1489</v>
      </c>
    </row>
    <row r="129" ht="21.35" customHeight="1" spans="1:16">
      <c r="A129" s="21">
        <v>122</v>
      </c>
      <c r="B129" s="22" t="s">
        <v>159</v>
      </c>
      <c r="C129" s="21" t="s">
        <v>51</v>
      </c>
      <c r="D129" s="21" t="s">
        <v>52</v>
      </c>
      <c r="E129" s="23">
        <v>3400</v>
      </c>
      <c r="F129" s="25">
        <v>1996</v>
      </c>
      <c r="G129" s="25">
        <v>1489</v>
      </c>
      <c r="H129" s="25">
        <f t="shared" si="19"/>
        <v>507</v>
      </c>
      <c r="I129" s="25">
        <v>166</v>
      </c>
      <c r="J129" s="25">
        <v>83</v>
      </c>
      <c r="K129" s="25">
        <v>896</v>
      </c>
      <c r="L129" s="26">
        <f t="shared" si="18"/>
        <v>-0.398253861652116</v>
      </c>
      <c r="M129" s="25">
        <v>227</v>
      </c>
      <c r="N129" s="27">
        <f t="shared" si="17"/>
        <v>1.73493975903614</v>
      </c>
      <c r="O129" s="23">
        <v>1</v>
      </c>
      <c r="P129" s="28">
        <f t="shared" si="16"/>
        <v>2.27</v>
      </c>
    </row>
    <row r="130" ht="21.35" customHeight="1" spans="1:16">
      <c r="A130" s="21">
        <v>123</v>
      </c>
      <c r="B130" s="22" t="s">
        <v>160</v>
      </c>
      <c r="C130" s="21" t="s">
        <v>35</v>
      </c>
      <c r="D130" s="21" t="s">
        <v>52</v>
      </c>
      <c r="E130" s="23">
        <v>22000</v>
      </c>
      <c r="F130" s="25">
        <v>6464</v>
      </c>
      <c r="G130" s="25">
        <v>4305</v>
      </c>
      <c r="H130" s="25">
        <f t="shared" si="19"/>
        <v>2159</v>
      </c>
      <c r="I130" s="25">
        <v>719.65</v>
      </c>
      <c r="J130" s="25">
        <v>456</v>
      </c>
      <c r="K130" s="25">
        <v>6781</v>
      </c>
      <c r="L130" s="26">
        <f t="shared" si="18"/>
        <v>0.575145180023229</v>
      </c>
      <c r="M130" s="25">
        <v>893</v>
      </c>
      <c r="N130" s="27">
        <f t="shared" si="17"/>
        <v>0.958333333333333</v>
      </c>
      <c r="O130" s="23">
        <v>1</v>
      </c>
      <c r="P130" s="28">
        <f t="shared" si="16"/>
        <v>8.93</v>
      </c>
    </row>
    <row r="131" s="3" customFormat="1" ht="21.35" customHeight="1" spans="1:36">
      <c r="A131" s="21">
        <v>124</v>
      </c>
      <c r="B131" s="22" t="s">
        <v>161</v>
      </c>
      <c r="C131" s="21" t="s">
        <v>35</v>
      </c>
      <c r="D131" s="21" t="s">
        <v>28</v>
      </c>
      <c r="E131" s="23">
        <v>5350</v>
      </c>
      <c r="F131" s="25">
        <v>2195.648</v>
      </c>
      <c r="G131" s="25">
        <v>1550.934</v>
      </c>
      <c r="H131" s="25">
        <v>644.714</v>
      </c>
      <c r="I131" s="24">
        <v>214.904666666667</v>
      </c>
      <c r="J131" s="30">
        <v>206.584</v>
      </c>
      <c r="K131" s="23">
        <v>1783.236</v>
      </c>
      <c r="L131" s="26">
        <f t="shared" si="18"/>
        <v>0.149782002328919</v>
      </c>
      <c r="M131" s="25">
        <v>222.516</v>
      </c>
      <c r="N131" s="27">
        <f t="shared" si="17"/>
        <v>0.0771211710490647</v>
      </c>
      <c r="O131" s="23">
        <v>1</v>
      </c>
      <c r="P131" s="28">
        <f t="shared" si="16"/>
        <v>2.22516</v>
      </c>
      <c r="Q131" s="34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="3" customFormat="1" ht="21.35" customHeight="1" spans="1:36">
      <c r="A132" s="21">
        <v>125</v>
      </c>
      <c r="B132" s="22" t="s">
        <v>162</v>
      </c>
      <c r="C132" s="21" t="s">
        <v>35</v>
      </c>
      <c r="D132" s="21" t="s">
        <v>32</v>
      </c>
      <c r="E132" s="23">
        <v>7100</v>
      </c>
      <c r="F132" s="25">
        <v>5098.9968</v>
      </c>
      <c r="G132" s="25">
        <v>3418.0308</v>
      </c>
      <c r="H132" s="25">
        <v>1680.966</v>
      </c>
      <c r="I132" s="24">
        <v>560.322</v>
      </c>
      <c r="J132" s="30">
        <v>478.184</v>
      </c>
      <c r="K132" s="23">
        <v>3832.444</v>
      </c>
      <c r="L132" s="26">
        <f t="shared" si="18"/>
        <v>0.121243260885771</v>
      </c>
      <c r="M132" s="25">
        <v>432.628</v>
      </c>
      <c r="N132" s="27">
        <f t="shared" si="17"/>
        <v>-0.095268766834524</v>
      </c>
      <c r="O132" s="23">
        <v>1</v>
      </c>
      <c r="P132" s="28">
        <f t="shared" si="16"/>
        <v>4.32628</v>
      </c>
      <c r="Q132" s="34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="3" customFormat="1" ht="21.35" customHeight="1" spans="1:36">
      <c r="A133" s="21">
        <v>126</v>
      </c>
      <c r="B133" s="22" t="s">
        <v>163</v>
      </c>
      <c r="C133" s="21" t="s">
        <v>84</v>
      </c>
      <c r="D133" s="21" t="s">
        <v>47</v>
      </c>
      <c r="E133" s="23">
        <v>25000</v>
      </c>
      <c r="F133" s="25">
        <v>9545.29</v>
      </c>
      <c r="G133" s="25">
        <v>5250.06</v>
      </c>
      <c r="H133" s="25">
        <v>4295.23</v>
      </c>
      <c r="I133" s="24">
        <v>1431.74333333333</v>
      </c>
      <c r="J133" s="30">
        <v>1927.99</v>
      </c>
      <c r="K133" s="23">
        <v>14865.71</v>
      </c>
      <c r="L133" s="26">
        <f t="shared" si="18"/>
        <v>1.83153144916439</v>
      </c>
      <c r="M133" s="25">
        <v>1634.42</v>
      </c>
      <c r="N133" s="27">
        <f t="shared" si="17"/>
        <v>-0.15226738727898</v>
      </c>
      <c r="O133" s="23">
        <v>1</v>
      </c>
      <c r="P133" s="28">
        <f t="shared" si="16"/>
        <v>16.3442</v>
      </c>
      <c r="Q133" s="34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="3" customFormat="1" ht="21.35" customHeight="1" spans="1:36">
      <c r="A134" s="21">
        <v>127</v>
      </c>
      <c r="B134" s="22" t="s">
        <v>164</v>
      </c>
      <c r="C134" s="21" t="s">
        <v>35</v>
      </c>
      <c r="D134" s="21" t="s">
        <v>28</v>
      </c>
      <c r="E134" s="23">
        <v>3500</v>
      </c>
      <c r="F134" s="25">
        <v>1509.129</v>
      </c>
      <c r="G134" s="25">
        <v>1085.511</v>
      </c>
      <c r="H134" s="25">
        <v>423.618</v>
      </c>
      <c r="I134" s="24">
        <v>141.206</v>
      </c>
      <c r="J134" s="30">
        <v>135.018</v>
      </c>
      <c r="K134" s="23">
        <v>1065.726</v>
      </c>
      <c r="L134" s="26">
        <f t="shared" si="18"/>
        <v>-0.0182264389766662</v>
      </c>
      <c r="M134" s="25">
        <v>141.342</v>
      </c>
      <c r="N134" s="27">
        <f t="shared" si="17"/>
        <v>0.0468381993511977</v>
      </c>
      <c r="O134" s="23">
        <v>1</v>
      </c>
      <c r="P134" s="28">
        <f t="shared" si="16"/>
        <v>1.41342</v>
      </c>
      <c r="Q134" s="34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="3" customFormat="1" ht="21.35" customHeight="1" spans="1:36">
      <c r="A135" s="21">
        <v>128</v>
      </c>
      <c r="B135" s="22" t="s">
        <v>165</v>
      </c>
      <c r="C135" s="21" t="s">
        <v>84</v>
      </c>
      <c r="D135" s="21" t="s">
        <v>28</v>
      </c>
      <c r="E135" s="23">
        <v>10400</v>
      </c>
      <c r="F135" s="25">
        <v>1757</v>
      </c>
      <c r="G135" s="25">
        <v>1326</v>
      </c>
      <c r="H135" s="25">
        <v>431</v>
      </c>
      <c r="I135" s="24">
        <v>143.863333333333</v>
      </c>
      <c r="J135" s="30">
        <v>144.09</v>
      </c>
      <c r="K135" s="23">
        <v>1313.72</v>
      </c>
      <c r="L135" s="26">
        <f t="shared" si="18"/>
        <v>-0.00926093514328806</v>
      </c>
      <c r="M135" s="25">
        <v>152.29</v>
      </c>
      <c r="N135" s="27">
        <f t="shared" si="17"/>
        <v>0.0569088763966964</v>
      </c>
      <c r="O135" s="23">
        <v>1</v>
      </c>
      <c r="P135" s="28">
        <f t="shared" si="16"/>
        <v>1.5229</v>
      </c>
      <c r="Q135" s="34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="3" customFormat="1" ht="21.35" customHeight="1" spans="1:36">
      <c r="A136" s="21">
        <v>129</v>
      </c>
      <c r="B136" s="22" t="s">
        <v>166</v>
      </c>
      <c r="C136" s="21" t="s">
        <v>25</v>
      </c>
      <c r="D136" s="21" t="s">
        <v>28</v>
      </c>
      <c r="E136" s="23">
        <v>3500</v>
      </c>
      <c r="F136" s="25">
        <v>1538.464</v>
      </c>
      <c r="G136" s="25">
        <v>1153.088</v>
      </c>
      <c r="H136" s="25">
        <v>385.376</v>
      </c>
      <c r="I136" s="24">
        <v>128.458666666667</v>
      </c>
      <c r="J136" s="30">
        <v>129.008</v>
      </c>
      <c r="K136" s="23">
        <v>923.802</v>
      </c>
      <c r="L136" s="26">
        <v>-0.198845187878115</v>
      </c>
      <c r="M136" s="25">
        <v>120.762</v>
      </c>
      <c r="N136" s="27">
        <v>-0.0639185166811361</v>
      </c>
      <c r="O136" s="23">
        <v>1</v>
      </c>
      <c r="P136" s="28">
        <v>1.20762</v>
      </c>
      <c r="Q136" s="34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="3" customFormat="1" ht="21.35" customHeight="1" spans="1:36">
      <c r="A137" s="21">
        <v>130</v>
      </c>
      <c r="B137" s="22" t="s">
        <v>167</v>
      </c>
      <c r="C137" s="21" t="s">
        <v>51</v>
      </c>
      <c r="D137" s="21" t="s">
        <v>28</v>
      </c>
      <c r="E137" s="23">
        <v>4930</v>
      </c>
      <c r="F137" s="25">
        <v>1599.2603</v>
      </c>
      <c r="G137" s="25">
        <v>1136.8934</v>
      </c>
      <c r="H137" s="25">
        <v>462.3669</v>
      </c>
      <c r="I137" s="24">
        <v>154.1223</v>
      </c>
      <c r="J137" s="30">
        <v>155.4645</v>
      </c>
      <c r="K137" s="23">
        <v>1175.6591</v>
      </c>
      <c r="L137" s="26">
        <f t="shared" si="18"/>
        <v>0.0340979198225622</v>
      </c>
      <c r="M137" s="25">
        <v>109.7718</v>
      </c>
      <c r="N137" s="27">
        <f t="shared" si="17"/>
        <v>-0.293910828517121</v>
      </c>
      <c r="O137" s="23">
        <v>1</v>
      </c>
      <c r="P137" s="28">
        <f t="shared" ref="P136:P176" si="20">M137*0.01</f>
        <v>1.097718</v>
      </c>
      <c r="Q137" s="34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="3" customFormat="1" ht="21.35" customHeight="1" spans="1:36">
      <c r="A138" s="21">
        <v>131</v>
      </c>
      <c r="B138" s="22" t="s">
        <v>168</v>
      </c>
      <c r="C138" s="21" t="s">
        <v>51</v>
      </c>
      <c r="D138" s="21" t="s">
        <v>26</v>
      </c>
      <c r="E138" s="23">
        <v>72000</v>
      </c>
      <c r="F138" s="25">
        <v>4903.54</v>
      </c>
      <c r="G138" s="25">
        <v>3501.98</v>
      </c>
      <c r="H138" s="25">
        <v>1401.56</v>
      </c>
      <c r="I138" s="24">
        <v>467.186666666667</v>
      </c>
      <c r="J138" s="30">
        <v>986.34</v>
      </c>
      <c r="K138" s="23">
        <v>4607.47</v>
      </c>
      <c r="L138" s="26">
        <f t="shared" si="18"/>
        <v>0.315675703459186</v>
      </c>
      <c r="M138" s="25">
        <v>648.73</v>
      </c>
      <c r="N138" s="27">
        <f t="shared" si="17"/>
        <v>-0.342285621590932</v>
      </c>
      <c r="O138" s="23">
        <v>1</v>
      </c>
      <c r="P138" s="28">
        <f t="shared" si="20"/>
        <v>6.4873</v>
      </c>
      <c r="Q138" s="34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="3" customFormat="1" ht="21.35" customHeight="1" spans="1:36">
      <c r="A139" s="21">
        <v>132</v>
      </c>
      <c r="B139" s="22" t="s">
        <v>169</v>
      </c>
      <c r="C139" s="21" t="s">
        <v>51</v>
      </c>
      <c r="D139" s="21" t="s">
        <v>26</v>
      </c>
      <c r="E139" s="23">
        <v>25000</v>
      </c>
      <c r="F139" s="25">
        <v>7844.9616</v>
      </c>
      <c r="G139" s="25">
        <v>6048.8624</v>
      </c>
      <c r="H139" s="25">
        <v>1796.0992</v>
      </c>
      <c r="I139" s="24">
        <v>598.699733333333</v>
      </c>
      <c r="J139" s="30">
        <v>636.2608</v>
      </c>
      <c r="K139" s="23">
        <v>5741.848</v>
      </c>
      <c r="L139" s="26">
        <f t="shared" si="18"/>
        <v>-0.0507557255724647</v>
      </c>
      <c r="M139" s="25">
        <v>734.804</v>
      </c>
      <c r="N139" s="27">
        <f t="shared" si="17"/>
        <v>0.154878628386347</v>
      </c>
      <c r="O139" s="23">
        <v>1</v>
      </c>
      <c r="P139" s="28">
        <f t="shared" si="20"/>
        <v>7.34804</v>
      </c>
      <c r="Q139" s="34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="3" customFormat="1" ht="21.35" customHeight="1" spans="1:36">
      <c r="A140" s="21">
        <v>133</v>
      </c>
      <c r="B140" s="22" t="s">
        <v>170</v>
      </c>
      <c r="C140" s="21" t="s">
        <v>51</v>
      </c>
      <c r="D140" s="21" t="s">
        <v>171</v>
      </c>
      <c r="E140" s="23">
        <v>50000</v>
      </c>
      <c r="F140" s="25">
        <v>16370</v>
      </c>
      <c r="G140" s="25">
        <v>11910.93</v>
      </c>
      <c r="H140" s="25">
        <v>4459.07</v>
      </c>
      <c r="I140" s="24">
        <v>1486.35666666667</v>
      </c>
      <c r="J140" s="30">
        <v>1329</v>
      </c>
      <c r="K140" s="23">
        <v>12761</v>
      </c>
      <c r="L140" s="26">
        <f t="shared" si="18"/>
        <v>0.0713689023443173</v>
      </c>
      <c r="M140" s="25">
        <v>1654</v>
      </c>
      <c r="N140" s="27">
        <f t="shared" si="17"/>
        <v>0.244544770504138</v>
      </c>
      <c r="O140" s="23">
        <v>1</v>
      </c>
      <c r="P140" s="28">
        <f t="shared" si="20"/>
        <v>16.54</v>
      </c>
      <c r="Q140" s="34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="3" customFormat="1" ht="21.35" customHeight="1" spans="1:36">
      <c r="A141" s="21">
        <v>134</v>
      </c>
      <c r="B141" s="22" t="s">
        <v>172</v>
      </c>
      <c r="C141" s="21" t="s">
        <v>31</v>
      </c>
      <c r="D141" s="21" t="s">
        <v>28</v>
      </c>
      <c r="E141" s="23">
        <v>8600</v>
      </c>
      <c r="F141" s="25">
        <v>5082.736</v>
      </c>
      <c r="G141" s="25">
        <v>3706.656</v>
      </c>
      <c r="H141" s="25">
        <v>1376.08</v>
      </c>
      <c r="I141" s="24">
        <v>458.693333333333</v>
      </c>
      <c r="J141" s="30">
        <v>473.28</v>
      </c>
      <c r="K141" s="23">
        <v>3203.072</v>
      </c>
      <c r="L141" s="26">
        <v>-0.135859383768011</v>
      </c>
      <c r="M141" s="25">
        <v>519.168</v>
      </c>
      <c r="N141" s="27">
        <v>0.0969574036511157</v>
      </c>
      <c r="O141" s="23">
        <v>1</v>
      </c>
      <c r="P141" s="28">
        <f t="shared" si="20"/>
        <v>5.19168</v>
      </c>
      <c r="Q141" s="34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="3" customFormat="1" ht="21.35" customHeight="1" spans="1:36">
      <c r="A142" s="21">
        <v>135</v>
      </c>
      <c r="B142" s="22" t="s">
        <v>173</v>
      </c>
      <c r="C142" s="21" t="s">
        <v>51</v>
      </c>
      <c r="D142" s="21" t="s">
        <v>26</v>
      </c>
      <c r="E142" s="23">
        <v>106550</v>
      </c>
      <c r="F142" s="25">
        <v>28242.850578</v>
      </c>
      <c r="G142" s="25">
        <v>21088.107778</v>
      </c>
      <c r="H142" s="25">
        <v>7154.7428</v>
      </c>
      <c r="I142" s="24">
        <v>2384.91426666667</v>
      </c>
      <c r="J142" s="30">
        <v>2183.1275</v>
      </c>
      <c r="K142" s="23">
        <v>21763.9293</v>
      </c>
      <c r="L142" s="26">
        <f t="shared" si="18"/>
        <v>0.0320475183982625</v>
      </c>
      <c r="M142" s="25">
        <v>2664.9987</v>
      </c>
      <c r="N142" s="27">
        <f t="shared" si="17"/>
        <v>0.220725175235986</v>
      </c>
      <c r="O142" s="23">
        <v>1</v>
      </c>
      <c r="P142" s="28">
        <f t="shared" si="20"/>
        <v>26.649987</v>
      </c>
      <c r="Q142" s="34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ht="21.35" customHeight="1" spans="1:16">
      <c r="A143" s="21">
        <v>136</v>
      </c>
      <c r="B143" s="22" t="s">
        <v>174</v>
      </c>
      <c r="C143" s="21" t="s">
        <v>51</v>
      </c>
      <c r="D143" s="21" t="s">
        <v>23</v>
      </c>
      <c r="E143" s="25">
        <v>28276</v>
      </c>
      <c r="F143" s="25">
        <v>3543.6942</v>
      </c>
      <c r="G143" s="25">
        <v>2578.6597</v>
      </c>
      <c r="H143" s="25">
        <v>965.0345</v>
      </c>
      <c r="I143" s="25">
        <v>321.678166666667</v>
      </c>
      <c r="J143" s="25">
        <v>295</v>
      </c>
      <c r="K143" s="25">
        <v>2350.9742</v>
      </c>
      <c r="L143" s="26">
        <f t="shared" si="18"/>
        <v>-0.088296063261081</v>
      </c>
      <c r="M143" s="25">
        <v>282</v>
      </c>
      <c r="N143" s="27">
        <f t="shared" si="17"/>
        <v>-0.0440677966101695</v>
      </c>
      <c r="O143" s="31">
        <v>1</v>
      </c>
      <c r="P143" s="28">
        <f t="shared" si="20"/>
        <v>2.82</v>
      </c>
    </row>
    <row r="144" ht="21.35" customHeight="1" spans="1:17">
      <c r="A144" s="21">
        <v>137</v>
      </c>
      <c r="B144" s="22" t="s">
        <v>175</v>
      </c>
      <c r="C144" s="21" t="s">
        <v>51</v>
      </c>
      <c r="D144" s="21" t="s">
        <v>26</v>
      </c>
      <c r="E144" s="25">
        <v>10050</v>
      </c>
      <c r="F144" s="25">
        <v>4761.0253</v>
      </c>
      <c r="G144" s="25">
        <v>3732.255</v>
      </c>
      <c r="H144" s="25">
        <v>1028.7703</v>
      </c>
      <c r="I144" s="25">
        <v>342.923433333333</v>
      </c>
      <c r="J144" s="25">
        <v>307</v>
      </c>
      <c r="K144" s="25">
        <v>2567.6096</v>
      </c>
      <c r="L144" s="26">
        <f t="shared" si="18"/>
        <v>-0.312048721215458</v>
      </c>
      <c r="M144" s="25">
        <v>281</v>
      </c>
      <c r="N144" s="27">
        <f t="shared" si="17"/>
        <v>-0.0846905537459283</v>
      </c>
      <c r="O144" s="31">
        <v>1</v>
      </c>
      <c r="P144" s="28">
        <f t="shared" si="20"/>
        <v>2.81</v>
      </c>
      <c r="Q144" s="36"/>
    </row>
    <row r="145" ht="21.35" customHeight="1" spans="1:17">
      <c r="A145" s="21">
        <v>138</v>
      </c>
      <c r="B145" s="22" t="s">
        <v>176</v>
      </c>
      <c r="C145" s="21" t="s">
        <v>35</v>
      </c>
      <c r="D145" s="21" t="s">
        <v>28</v>
      </c>
      <c r="E145" s="25">
        <v>3220</v>
      </c>
      <c r="F145" s="25">
        <v>1409.352</v>
      </c>
      <c r="G145" s="25">
        <v>958.12</v>
      </c>
      <c r="H145" s="25">
        <v>451.232</v>
      </c>
      <c r="I145" s="25">
        <v>150.410666666667</v>
      </c>
      <c r="J145" s="25">
        <v>143.144</v>
      </c>
      <c r="K145" s="25">
        <v>1372.864</v>
      </c>
      <c r="L145" s="26">
        <f t="shared" si="18"/>
        <v>0.432872709055233</v>
      </c>
      <c r="M145" s="25">
        <v>166.744</v>
      </c>
      <c r="N145" s="27">
        <f t="shared" si="17"/>
        <v>0.16486894316213</v>
      </c>
      <c r="O145" s="31">
        <v>1</v>
      </c>
      <c r="P145" s="28">
        <f t="shared" si="20"/>
        <v>1.66744</v>
      </c>
      <c r="Q145" s="36"/>
    </row>
    <row r="146" ht="21.35" customHeight="1" spans="1:16">
      <c r="A146" s="21">
        <v>139</v>
      </c>
      <c r="B146" s="22" t="s">
        <v>177</v>
      </c>
      <c r="C146" s="21" t="s">
        <v>35</v>
      </c>
      <c r="D146" s="21" t="s">
        <v>26</v>
      </c>
      <c r="E146" s="25">
        <v>50000</v>
      </c>
      <c r="F146" s="25">
        <v>288.8038</v>
      </c>
      <c r="G146" s="25">
        <v>74.9818</v>
      </c>
      <c r="H146" s="25">
        <v>213.822</v>
      </c>
      <c r="I146" s="25">
        <v>213.822</v>
      </c>
      <c r="J146" s="25">
        <v>0</v>
      </c>
      <c r="K146" s="25">
        <v>2106.138</v>
      </c>
      <c r="L146" s="26">
        <f t="shared" si="18"/>
        <v>27.0886561805665</v>
      </c>
      <c r="M146" s="25">
        <v>298</v>
      </c>
      <c r="N146" s="27"/>
      <c r="O146" s="31">
        <v>1</v>
      </c>
      <c r="P146" s="28">
        <f t="shared" si="20"/>
        <v>2.98</v>
      </c>
    </row>
    <row r="147" ht="21.35" customHeight="1" spans="1:16">
      <c r="A147" s="21">
        <v>140</v>
      </c>
      <c r="B147" s="22" t="s">
        <v>178</v>
      </c>
      <c r="C147" s="21" t="s">
        <v>31</v>
      </c>
      <c r="D147" s="21" t="s">
        <v>26</v>
      </c>
      <c r="E147" s="25">
        <v>16500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4729.5142</v>
      </c>
      <c r="L147" s="26"/>
      <c r="M147" s="25">
        <v>855.882</v>
      </c>
      <c r="N147" s="27"/>
      <c r="O147" s="31">
        <v>1</v>
      </c>
      <c r="P147" s="28">
        <f t="shared" si="20"/>
        <v>8.55882</v>
      </c>
    </row>
    <row r="148" ht="21.35" customHeight="1" spans="1:17">
      <c r="A148" s="21">
        <v>141</v>
      </c>
      <c r="B148" s="22" t="s">
        <v>179</v>
      </c>
      <c r="C148" s="21" t="s">
        <v>35</v>
      </c>
      <c r="D148" s="21" t="s">
        <v>26</v>
      </c>
      <c r="E148" s="25">
        <v>5600</v>
      </c>
      <c r="F148" s="25">
        <v>2167.98</v>
      </c>
      <c r="G148" s="25">
        <v>1623.33</v>
      </c>
      <c r="H148" s="25">
        <v>544.65</v>
      </c>
      <c r="I148" s="25">
        <v>181.55</v>
      </c>
      <c r="J148" s="25">
        <v>195</v>
      </c>
      <c r="K148" s="25">
        <v>1520.77</v>
      </c>
      <c r="L148" s="26">
        <f t="shared" ref="L148:L176" si="21">(K148-G148)/G148</f>
        <v>-0.0631787744944034</v>
      </c>
      <c r="M148" s="25">
        <v>193</v>
      </c>
      <c r="N148" s="27">
        <f t="shared" ref="N148:N163" si="22">(M148-J148)/J148</f>
        <v>-0.0102564102564103</v>
      </c>
      <c r="O148" s="31">
        <v>1</v>
      </c>
      <c r="P148" s="28">
        <f t="shared" si="20"/>
        <v>1.93</v>
      </c>
      <c r="Q148" s="36"/>
    </row>
    <row r="149" ht="21.35" customHeight="1" spans="1:17">
      <c r="A149" s="21">
        <v>142</v>
      </c>
      <c r="B149" s="22" t="s">
        <v>180</v>
      </c>
      <c r="C149" s="21" t="s">
        <v>51</v>
      </c>
      <c r="D149" s="21" t="s">
        <v>28</v>
      </c>
      <c r="E149" s="25">
        <v>49032</v>
      </c>
      <c r="F149" s="25">
        <v>4295.1893</v>
      </c>
      <c r="G149" s="25">
        <v>2533.4826</v>
      </c>
      <c r="H149" s="25">
        <v>1761.7067</v>
      </c>
      <c r="I149" s="25">
        <v>587.235566666667</v>
      </c>
      <c r="J149" s="25">
        <v>16</v>
      </c>
      <c r="K149" s="25">
        <v>2898.24</v>
      </c>
      <c r="L149" s="26">
        <f t="shared" si="21"/>
        <v>0.143974701069587</v>
      </c>
      <c r="M149" s="25">
        <v>13</v>
      </c>
      <c r="N149" s="27">
        <f t="shared" si="22"/>
        <v>-0.1875</v>
      </c>
      <c r="O149" s="31">
        <v>1</v>
      </c>
      <c r="P149" s="28">
        <f t="shared" si="20"/>
        <v>0.13</v>
      </c>
      <c r="Q149" s="36"/>
    </row>
    <row r="150" ht="21.35" customHeight="1" spans="1:17">
      <c r="A150" s="21">
        <v>143</v>
      </c>
      <c r="B150" s="22" t="s">
        <v>181</v>
      </c>
      <c r="C150" s="21" t="s">
        <v>31</v>
      </c>
      <c r="D150" s="21" t="s">
        <v>171</v>
      </c>
      <c r="E150" s="25">
        <v>31500</v>
      </c>
      <c r="F150" s="25">
        <v>19641.39</v>
      </c>
      <c r="G150" s="25">
        <v>14152.28</v>
      </c>
      <c r="H150" s="25">
        <v>5489</v>
      </c>
      <c r="I150" s="25">
        <v>1829.66666666667</v>
      </c>
      <c r="J150" s="25">
        <v>1872.53</v>
      </c>
      <c r="K150" s="25">
        <v>13729.13</v>
      </c>
      <c r="L150" s="26">
        <v>-0.0298997758665036</v>
      </c>
      <c r="M150" s="25">
        <v>1622.48</v>
      </c>
      <c r="N150" s="27">
        <v>-0.133535911307162</v>
      </c>
      <c r="O150" s="31">
        <v>1</v>
      </c>
      <c r="P150" s="28">
        <f t="shared" si="20"/>
        <v>16.2248</v>
      </c>
      <c r="Q150" s="36"/>
    </row>
    <row r="151" ht="21.35" customHeight="1" spans="1:16">
      <c r="A151" s="21">
        <v>144</v>
      </c>
      <c r="B151" s="22" t="s">
        <v>182</v>
      </c>
      <c r="C151" s="21" t="s">
        <v>38</v>
      </c>
      <c r="D151" s="21" t="s">
        <v>26</v>
      </c>
      <c r="E151" s="25">
        <v>63000</v>
      </c>
      <c r="F151" s="25">
        <v>7495.13</v>
      </c>
      <c r="G151" s="25">
        <v>5508.88</v>
      </c>
      <c r="H151" s="25">
        <v>1986.25</v>
      </c>
      <c r="I151" s="25">
        <v>662.083333333333</v>
      </c>
      <c r="J151" s="25">
        <v>646</v>
      </c>
      <c r="K151" s="25">
        <v>5476.68</v>
      </c>
      <c r="L151" s="26">
        <f t="shared" si="21"/>
        <v>-0.00584510826157038</v>
      </c>
      <c r="M151" s="25">
        <v>674</v>
      </c>
      <c r="N151" s="27">
        <f t="shared" si="22"/>
        <v>0.043343653250774</v>
      </c>
      <c r="O151" s="31">
        <v>1</v>
      </c>
      <c r="P151" s="28">
        <f t="shared" si="20"/>
        <v>6.74</v>
      </c>
    </row>
    <row r="152" ht="21.35" customHeight="1" spans="1:16">
      <c r="A152" s="21">
        <v>145</v>
      </c>
      <c r="B152" s="22" t="s">
        <v>183</v>
      </c>
      <c r="C152" s="21" t="s">
        <v>25</v>
      </c>
      <c r="D152" s="21" t="s">
        <v>28</v>
      </c>
      <c r="E152" s="25">
        <v>16600</v>
      </c>
      <c r="F152" s="25">
        <v>6649.784</v>
      </c>
      <c r="G152" s="25">
        <v>5142.868</v>
      </c>
      <c r="H152" s="25">
        <v>1506.916</v>
      </c>
      <c r="I152" s="25">
        <v>502.305333333333</v>
      </c>
      <c r="J152" s="25">
        <v>554.372</v>
      </c>
      <c r="K152" s="25">
        <v>5008.32</v>
      </c>
      <c r="L152" s="26">
        <v>-0.0261620558801044</v>
      </c>
      <c r="M152" s="25">
        <v>680.84</v>
      </c>
      <c r="N152" s="27">
        <v>0.228128404753487</v>
      </c>
      <c r="O152" s="32">
        <v>1</v>
      </c>
      <c r="P152" s="28">
        <v>6.8084</v>
      </c>
    </row>
    <row r="153" ht="21.35" customHeight="1" spans="1:17">
      <c r="A153" s="21">
        <v>146</v>
      </c>
      <c r="B153" s="22" t="s">
        <v>184</v>
      </c>
      <c r="C153" s="21" t="s">
        <v>51</v>
      </c>
      <c r="D153" s="21" t="s">
        <v>171</v>
      </c>
      <c r="E153" s="25">
        <v>16000</v>
      </c>
      <c r="F153" s="25">
        <v>7771.8492</v>
      </c>
      <c r="G153" s="25">
        <v>5935.7169</v>
      </c>
      <c r="H153" s="25">
        <v>1836.1323</v>
      </c>
      <c r="I153" s="25">
        <v>612.0441</v>
      </c>
      <c r="J153" s="25">
        <v>561</v>
      </c>
      <c r="K153" s="25">
        <v>6174.6649</v>
      </c>
      <c r="L153" s="26">
        <f t="shared" si="21"/>
        <v>0.0402559630160258</v>
      </c>
      <c r="M153" s="25">
        <v>542</v>
      </c>
      <c r="N153" s="27">
        <f t="shared" si="22"/>
        <v>-0.0338680926916221</v>
      </c>
      <c r="O153" s="31">
        <v>1</v>
      </c>
      <c r="P153" s="28">
        <f t="shared" si="20"/>
        <v>5.42</v>
      </c>
      <c r="Q153" s="36"/>
    </row>
    <row r="154" ht="21.35" customHeight="1" spans="1:16">
      <c r="A154" s="21">
        <v>147</v>
      </c>
      <c r="B154" s="22" t="s">
        <v>185</v>
      </c>
      <c r="C154" s="21" t="s">
        <v>35</v>
      </c>
      <c r="D154" s="21" t="s">
        <v>32</v>
      </c>
      <c r="E154" s="25">
        <v>12900</v>
      </c>
      <c r="F154" s="25">
        <v>9424.0076</v>
      </c>
      <c r="G154" s="25">
        <v>5101.7176</v>
      </c>
      <c r="H154" s="25">
        <v>4322.29</v>
      </c>
      <c r="I154" s="25">
        <v>1440.76333333333</v>
      </c>
      <c r="J154" s="25">
        <v>860</v>
      </c>
      <c r="K154" s="25">
        <v>12992.28</v>
      </c>
      <c r="L154" s="26">
        <f t="shared" si="21"/>
        <v>1.54664821118284</v>
      </c>
      <c r="M154" s="25">
        <v>511</v>
      </c>
      <c r="N154" s="27">
        <f t="shared" si="22"/>
        <v>-0.405813953488372</v>
      </c>
      <c r="O154" s="31">
        <v>1</v>
      </c>
      <c r="P154" s="28">
        <f t="shared" si="20"/>
        <v>5.11</v>
      </c>
    </row>
    <row r="155" ht="21.35" customHeight="1" spans="1:16">
      <c r="A155" s="21">
        <v>148</v>
      </c>
      <c r="B155" s="22" t="s">
        <v>186</v>
      </c>
      <c r="C155" s="21" t="s">
        <v>35</v>
      </c>
      <c r="D155" s="21" t="s">
        <v>28</v>
      </c>
      <c r="E155" s="25">
        <v>4100</v>
      </c>
      <c r="F155" s="25">
        <v>2282.745</v>
      </c>
      <c r="G155" s="25">
        <v>1626.96</v>
      </c>
      <c r="H155" s="25">
        <v>655.785</v>
      </c>
      <c r="I155" s="25">
        <v>218.595</v>
      </c>
      <c r="J155" s="25">
        <v>211</v>
      </c>
      <c r="K155" s="25">
        <v>1037.005</v>
      </c>
      <c r="L155" s="26">
        <f t="shared" si="21"/>
        <v>-0.362611865073511</v>
      </c>
      <c r="M155" s="25">
        <v>112</v>
      </c>
      <c r="N155" s="27">
        <f t="shared" si="22"/>
        <v>-0.469194312796209</v>
      </c>
      <c r="O155" s="31">
        <v>1</v>
      </c>
      <c r="P155" s="28">
        <f t="shared" si="20"/>
        <v>1.12</v>
      </c>
    </row>
    <row r="156" ht="21.35" customHeight="1" spans="1:17">
      <c r="A156" s="21">
        <v>149</v>
      </c>
      <c r="B156" s="22" t="s">
        <v>187</v>
      </c>
      <c r="C156" s="21" t="s">
        <v>54</v>
      </c>
      <c r="D156" s="21" t="s">
        <v>47</v>
      </c>
      <c r="E156" s="23">
        <v>45600</v>
      </c>
      <c r="F156" s="24">
        <v>24575.694</v>
      </c>
      <c r="G156" s="25">
        <v>18083.842</v>
      </c>
      <c r="H156" s="25">
        <v>6491.852</v>
      </c>
      <c r="I156" s="24">
        <v>2163.95066666667</v>
      </c>
      <c r="J156" s="30">
        <v>2334.24</v>
      </c>
      <c r="K156" s="23">
        <v>17213.5831</v>
      </c>
      <c r="L156" s="26">
        <f t="shared" si="21"/>
        <v>-0.0481235624597915</v>
      </c>
      <c r="M156" s="25">
        <v>2106.988</v>
      </c>
      <c r="N156" s="27">
        <f t="shared" si="22"/>
        <v>-0.0973558845705668</v>
      </c>
      <c r="O156" s="23">
        <v>1</v>
      </c>
      <c r="P156" s="28">
        <f t="shared" si="20"/>
        <v>21.06988</v>
      </c>
      <c r="Q156" s="36"/>
    </row>
    <row r="157" ht="21.35" customHeight="1" spans="1:17">
      <c r="A157" s="21">
        <v>150</v>
      </c>
      <c r="B157" s="22" t="s">
        <v>188</v>
      </c>
      <c r="C157" s="21" t="s">
        <v>31</v>
      </c>
      <c r="D157" s="21" t="s">
        <v>26</v>
      </c>
      <c r="E157" s="23">
        <v>1600</v>
      </c>
      <c r="F157" s="24">
        <v>1666.664</v>
      </c>
      <c r="G157" s="25">
        <v>1252.036</v>
      </c>
      <c r="H157" s="25">
        <v>450.8</v>
      </c>
      <c r="I157" s="24">
        <v>150.266666666667</v>
      </c>
      <c r="J157" s="30">
        <v>153.444</v>
      </c>
      <c r="K157" s="23">
        <v>862.172</v>
      </c>
      <c r="L157" s="26">
        <v>-0.311384017711951</v>
      </c>
      <c r="M157" s="25">
        <v>118.952</v>
      </c>
      <c r="N157" s="27">
        <v>-0.224785589531034</v>
      </c>
      <c r="O157" s="23">
        <v>1</v>
      </c>
      <c r="P157" s="28">
        <f t="shared" si="20"/>
        <v>1.18952</v>
      </c>
      <c r="Q157" s="36"/>
    </row>
    <row r="158" ht="21.35" customHeight="1" spans="1:16">
      <c r="A158" s="21">
        <v>151</v>
      </c>
      <c r="B158" s="22" t="s">
        <v>189</v>
      </c>
      <c r="C158" s="21" t="s">
        <v>54</v>
      </c>
      <c r="D158" s="21" t="s">
        <v>28</v>
      </c>
      <c r="E158" s="23">
        <v>12670</v>
      </c>
      <c r="F158" s="24">
        <v>5566.906</v>
      </c>
      <c r="G158" s="25">
        <v>3761.842</v>
      </c>
      <c r="H158" s="25">
        <v>1805.064</v>
      </c>
      <c r="I158" s="24">
        <v>601.688</v>
      </c>
      <c r="J158" s="30">
        <v>729.802</v>
      </c>
      <c r="K158" s="23">
        <v>3401.67</v>
      </c>
      <c r="L158" s="26">
        <f t="shared" si="21"/>
        <v>-0.0957435213919139</v>
      </c>
      <c r="M158" s="25">
        <v>443.658</v>
      </c>
      <c r="N158" s="27">
        <f t="shared" si="22"/>
        <v>-0.392084428379204</v>
      </c>
      <c r="O158" s="23">
        <v>1</v>
      </c>
      <c r="P158" s="28">
        <f t="shared" si="20"/>
        <v>4.43658</v>
      </c>
    </row>
    <row r="159" ht="21.35" customHeight="1" spans="1:16">
      <c r="A159" s="21">
        <v>152</v>
      </c>
      <c r="B159" s="22" t="s">
        <v>190</v>
      </c>
      <c r="C159" s="21" t="s">
        <v>66</v>
      </c>
      <c r="D159" s="21" t="s">
        <v>26</v>
      </c>
      <c r="E159" s="23">
        <v>12110</v>
      </c>
      <c r="F159" s="24">
        <v>1770.6631</v>
      </c>
      <c r="G159" s="25">
        <v>1309.8036</v>
      </c>
      <c r="H159" s="25">
        <v>460.8595</v>
      </c>
      <c r="I159" s="24">
        <v>153.619833333333</v>
      </c>
      <c r="J159" s="30">
        <v>119.385</v>
      </c>
      <c r="K159" s="23">
        <v>1184.2143</v>
      </c>
      <c r="L159" s="26">
        <f t="shared" si="21"/>
        <v>-0.0958840699475859</v>
      </c>
      <c r="M159" s="25">
        <v>167.4968</v>
      </c>
      <c r="N159" s="27">
        <f t="shared" si="22"/>
        <v>0.402997026427106</v>
      </c>
      <c r="O159" s="23">
        <v>1</v>
      </c>
      <c r="P159" s="28">
        <f t="shared" si="20"/>
        <v>1.674968</v>
      </c>
    </row>
    <row r="160" ht="21.35" customHeight="1" spans="1:16">
      <c r="A160" s="21">
        <v>153</v>
      </c>
      <c r="B160" s="22" t="s">
        <v>191</v>
      </c>
      <c r="C160" s="21" t="s">
        <v>66</v>
      </c>
      <c r="D160" s="21" t="s">
        <v>26</v>
      </c>
      <c r="E160" s="23">
        <v>20000</v>
      </c>
      <c r="F160" s="24">
        <v>9683.73</v>
      </c>
      <c r="G160" s="25">
        <v>7262.64</v>
      </c>
      <c r="H160" s="25">
        <v>2421.09</v>
      </c>
      <c r="I160" s="24">
        <v>807.03</v>
      </c>
      <c r="J160" s="30">
        <v>920.85</v>
      </c>
      <c r="K160" s="23">
        <v>8389.29</v>
      </c>
      <c r="L160" s="26">
        <f t="shared" si="21"/>
        <v>0.155129539671524</v>
      </c>
      <c r="M160" s="25">
        <v>1341.27</v>
      </c>
      <c r="N160" s="27">
        <f t="shared" si="22"/>
        <v>0.456556442417332</v>
      </c>
      <c r="O160" s="23">
        <v>1</v>
      </c>
      <c r="P160" s="28">
        <f t="shared" si="20"/>
        <v>13.4127</v>
      </c>
    </row>
    <row r="161" ht="21.35" customHeight="1" spans="1:16">
      <c r="A161" s="21">
        <v>154</v>
      </c>
      <c r="B161" s="22" t="s">
        <v>192</v>
      </c>
      <c r="C161" s="21" t="s">
        <v>25</v>
      </c>
      <c r="D161" s="21" t="s">
        <v>28</v>
      </c>
      <c r="E161" s="23">
        <v>1250</v>
      </c>
      <c r="F161" s="24">
        <v>2011.754</v>
      </c>
      <c r="G161" s="25">
        <v>1498.316</v>
      </c>
      <c r="H161" s="25">
        <v>509.424</v>
      </c>
      <c r="I161" s="24">
        <v>171.146</v>
      </c>
      <c r="J161" s="30">
        <v>171.79</v>
      </c>
      <c r="K161" s="23">
        <v>1235.25</v>
      </c>
      <c r="L161" s="26">
        <v>-0.175574444910152</v>
      </c>
      <c r="M161" s="25">
        <v>180.006</v>
      </c>
      <c r="N161" s="27">
        <v>0.0478258338669306</v>
      </c>
      <c r="O161" s="23">
        <v>1</v>
      </c>
      <c r="P161" s="28">
        <v>1.80006</v>
      </c>
    </row>
    <row r="162" ht="21.35" customHeight="1" spans="1:17">
      <c r="A162" s="21">
        <v>155</v>
      </c>
      <c r="B162" s="22" t="s">
        <v>193</v>
      </c>
      <c r="C162" s="21" t="s">
        <v>54</v>
      </c>
      <c r="D162" s="21" t="s">
        <v>26</v>
      </c>
      <c r="E162" s="23" t="s">
        <v>194</v>
      </c>
      <c r="F162" s="24">
        <v>15396.372</v>
      </c>
      <c r="G162" s="25">
        <v>8231.752</v>
      </c>
      <c r="H162" s="25">
        <v>7164.62</v>
      </c>
      <c r="I162" s="24">
        <v>2388.20666666667</v>
      </c>
      <c r="J162" s="30">
        <v>2130.068</v>
      </c>
      <c r="K162" s="23">
        <v>8275.012</v>
      </c>
      <c r="L162" s="26">
        <f t="shared" si="21"/>
        <v>0.00525526036255711</v>
      </c>
      <c r="M162" s="25">
        <v>111.792</v>
      </c>
      <c r="N162" s="27">
        <f t="shared" si="22"/>
        <v>-0.947517168465983</v>
      </c>
      <c r="O162" s="23">
        <v>1</v>
      </c>
      <c r="P162" s="28">
        <f t="shared" si="20"/>
        <v>1.11792</v>
      </c>
      <c r="Q162" s="36"/>
    </row>
    <row r="163" ht="21.35" customHeight="1" spans="1:16">
      <c r="A163" s="21">
        <v>156</v>
      </c>
      <c r="B163" s="22" t="s">
        <v>195</v>
      </c>
      <c r="C163" s="21" t="s">
        <v>51</v>
      </c>
      <c r="D163" s="21" t="s">
        <v>171</v>
      </c>
      <c r="E163" s="25">
        <v>117000</v>
      </c>
      <c r="F163" s="25">
        <v>5652</v>
      </c>
      <c r="G163" s="25">
        <v>4895</v>
      </c>
      <c r="H163" s="25">
        <v>758</v>
      </c>
      <c r="I163" s="25">
        <v>253</v>
      </c>
      <c r="J163" s="25">
        <v>215</v>
      </c>
      <c r="K163" s="25">
        <v>3106</v>
      </c>
      <c r="L163" s="26">
        <f t="shared" si="21"/>
        <v>-0.365474974463738</v>
      </c>
      <c r="M163" s="25">
        <v>136</v>
      </c>
      <c r="N163" s="27">
        <f t="shared" si="22"/>
        <v>-0.367441860465116</v>
      </c>
      <c r="O163" s="23">
        <v>1</v>
      </c>
      <c r="P163" s="28">
        <f t="shared" si="20"/>
        <v>1.36</v>
      </c>
    </row>
    <row r="164" s="4" customFormat="1" ht="21.35" customHeight="1" spans="1:36">
      <c r="A164" s="21">
        <v>157</v>
      </c>
      <c r="B164" s="22" t="s">
        <v>196</v>
      </c>
      <c r="C164" s="21" t="s">
        <v>66</v>
      </c>
      <c r="D164" s="21" t="s">
        <v>32</v>
      </c>
      <c r="E164" s="23">
        <v>12600</v>
      </c>
      <c r="F164" s="25">
        <v>5042.562</v>
      </c>
      <c r="G164" s="25">
        <v>5042.562</v>
      </c>
      <c r="H164" s="25">
        <f t="shared" ref="H164:H168" si="23">F164-G164</f>
        <v>0</v>
      </c>
      <c r="I164" s="25">
        <v>0</v>
      </c>
      <c r="J164" s="25">
        <v>0</v>
      </c>
      <c r="K164" s="25">
        <v>3668.0574</v>
      </c>
      <c r="L164" s="26">
        <f t="shared" si="21"/>
        <v>-0.272580604859197</v>
      </c>
      <c r="M164" s="25">
        <v>607.866</v>
      </c>
      <c r="N164" s="27"/>
      <c r="O164" s="23">
        <v>1</v>
      </c>
      <c r="P164" s="28">
        <f t="shared" si="20"/>
        <v>6.07866</v>
      </c>
      <c r="Q164" s="9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="4" customFormat="1" ht="21.35" customHeight="1" spans="1:36">
      <c r="A165" s="21">
        <v>158</v>
      </c>
      <c r="B165" s="22" t="s">
        <v>197</v>
      </c>
      <c r="C165" s="21" t="s">
        <v>35</v>
      </c>
      <c r="D165" s="21" t="s">
        <v>26</v>
      </c>
      <c r="E165" s="23">
        <v>92500</v>
      </c>
      <c r="F165" s="25">
        <v>39903</v>
      </c>
      <c r="G165" s="25">
        <v>31393</v>
      </c>
      <c r="H165" s="25">
        <f t="shared" si="23"/>
        <v>8510</v>
      </c>
      <c r="I165" s="25">
        <v>2837</v>
      </c>
      <c r="J165" s="25">
        <v>3236</v>
      </c>
      <c r="K165" s="25">
        <v>35911.108</v>
      </c>
      <c r="L165" s="26">
        <f t="shared" si="21"/>
        <v>0.143920874080209</v>
      </c>
      <c r="M165" s="25">
        <v>3361</v>
      </c>
      <c r="N165" s="27">
        <f t="shared" ref="N165:N176" si="24">(M165-J165)/J165</f>
        <v>0.038627935723115</v>
      </c>
      <c r="O165" s="23">
        <v>1</v>
      </c>
      <c r="P165" s="28">
        <f t="shared" si="20"/>
        <v>33.61</v>
      </c>
      <c r="Q165" s="9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="4" customFormat="1" ht="21.35" customHeight="1" spans="1:36">
      <c r="A166" s="21">
        <v>159</v>
      </c>
      <c r="B166" s="22" t="s">
        <v>198</v>
      </c>
      <c r="C166" s="21" t="s">
        <v>54</v>
      </c>
      <c r="D166" s="21" t="s">
        <v>28</v>
      </c>
      <c r="E166" s="23">
        <v>2500</v>
      </c>
      <c r="F166" s="25">
        <v>340.42</v>
      </c>
      <c r="G166" s="25">
        <v>249</v>
      </c>
      <c r="H166" s="25">
        <f t="shared" si="23"/>
        <v>91.42</v>
      </c>
      <c r="I166" s="25">
        <v>30.47</v>
      </c>
      <c r="J166" s="25">
        <v>22</v>
      </c>
      <c r="K166" s="25">
        <v>225.84</v>
      </c>
      <c r="L166" s="26">
        <f t="shared" si="21"/>
        <v>-0.0930120481927711</v>
      </c>
      <c r="M166" s="25">
        <v>16</v>
      </c>
      <c r="N166" s="27">
        <f t="shared" si="24"/>
        <v>-0.272727272727273</v>
      </c>
      <c r="O166" s="23">
        <v>1</v>
      </c>
      <c r="P166" s="28">
        <f t="shared" si="20"/>
        <v>0.16</v>
      </c>
      <c r="Q166" s="36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s="4" customFormat="1" ht="21.35" customHeight="1" spans="1:36">
      <c r="A167" s="21">
        <v>160</v>
      </c>
      <c r="B167" s="22" t="s">
        <v>199</v>
      </c>
      <c r="C167" s="21" t="s">
        <v>54</v>
      </c>
      <c r="D167" s="21" t="s">
        <v>148</v>
      </c>
      <c r="E167" s="23">
        <v>34500</v>
      </c>
      <c r="F167" s="25">
        <v>26957</v>
      </c>
      <c r="G167" s="25">
        <v>19191</v>
      </c>
      <c r="H167" s="25">
        <f t="shared" si="23"/>
        <v>7766</v>
      </c>
      <c r="I167" s="25">
        <v>2780</v>
      </c>
      <c r="J167" s="25">
        <v>2542.32</v>
      </c>
      <c r="K167" s="25">
        <v>19004.39</v>
      </c>
      <c r="L167" s="26">
        <f t="shared" si="21"/>
        <v>-0.00972382887811998</v>
      </c>
      <c r="M167" s="25">
        <v>2842</v>
      </c>
      <c r="N167" s="27">
        <f t="shared" si="24"/>
        <v>0.117876585166305</v>
      </c>
      <c r="O167" s="23">
        <v>1</v>
      </c>
      <c r="P167" s="28">
        <f t="shared" si="20"/>
        <v>28.42</v>
      </c>
      <c r="Q167" s="9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="4" customFormat="1" ht="21.35" customHeight="1" spans="1:36">
      <c r="A168" s="21">
        <v>161</v>
      </c>
      <c r="B168" s="22" t="s">
        <v>200</v>
      </c>
      <c r="C168" s="21" t="s">
        <v>66</v>
      </c>
      <c r="D168" s="21" t="s">
        <v>148</v>
      </c>
      <c r="E168" s="23">
        <v>73500</v>
      </c>
      <c r="F168" s="25">
        <v>43005.49</v>
      </c>
      <c r="G168" s="25">
        <v>30012.73</v>
      </c>
      <c r="H168" s="25">
        <f t="shared" si="23"/>
        <v>12992.76</v>
      </c>
      <c r="I168" s="25">
        <v>4330.92</v>
      </c>
      <c r="J168" s="25">
        <v>4385.04</v>
      </c>
      <c r="K168" s="25">
        <v>27851.12</v>
      </c>
      <c r="L168" s="26">
        <f t="shared" si="21"/>
        <v>-0.0720231048625034</v>
      </c>
      <c r="M168" s="25">
        <v>4474.14</v>
      </c>
      <c r="N168" s="27">
        <f t="shared" si="24"/>
        <v>0.0203190848886214</v>
      </c>
      <c r="O168" s="23">
        <v>1</v>
      </c>
      <c r="P168" s="28">
        <f t="shared" si="20"/>
        <v>44.7414</v>
      </c>
      <c r="Q168" s="9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="3" customFormat="1" ht="21.35" customHeight="1" spans="1:36">
      <c r="A169" s="21">
        <v>162</v>
      </c>
      <c r="B169" s="22" t="s">
        <v>201</v>
      </c>
      <c r="C169" s="21" t="s">
        <v>31</v>
      </c>
      <c r="D169" s="21" t="s">
        <v>28</v>
      </c>
      <c r="E169" s="23">
        <v>7200</v>
      </c>
      <c r="F169" s="30">
        <v>1309.788</v>
      </c>
      <c r="G169" s="25">
        <v>941.904</v>
      </c>
      <c r="H169" s="25">
        <v>321.55</v>
      </c>
      <c r="I169" s="24">
        <v>107.183333333333</v>
      </c>
      <c r="J169" s="30">
        <v>129.352</v>
      </c>
      <c r="K169" s="23">
        <v>1047.684</v>
      </c>
      <c r="L169" s="26">
        <v>0.112304438668909</v>
      </c>
      <c r="M169" s="25">
        <v>128.232</v>
      </c>
      <c r="N169" s="27">
        <v>-0.00865854412765171</v>
      </c>
      <c r="O169" s="23">
        <v>1</v>
      </c>
      <c r="P169" s="28">
        <f t="shared" si="20"/>
        <v>1.28232</v>
      </c>
      <c r="Q169" s="34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="4" customFormat="1" ht="21.35" customHeight="1" spans="1:36">
      <c r="A170" s="21">
        <v>163</v>
      </c>
      <c r="B170" s="22" t="s">
        <v>202</v>
      </c>
      <c r="C170" s="21" t="s">
        <v>51</v>
      </c>
      <c r="D170" s="21" t="s">
        <v>47</v>
      </c>
      <c r="E170" s="23">
        <v>44000</v>
      </c>
      <c r="F170" s="25">
        <v>19901.67</v>
      </c>
      <c r="G170" s="25">
        <v>14224.34</v>
      </c>
      <c r="H170" s="25">
        <f t="shared" ref="H170:H175" si="25">F170-G170</f>
        <v>5677.33</v>
      </c>
      <c r="I170" s="25">
        <v>1892.45</v>
      </c>
      <c r="J170" s="25">
        <v>1746.31</v>
      </c>
      <c r="K170" s="25">
        <v>11569</v>
      </c>
      <c r="L170" s="26">
        <f t="shared" si="21"/>
        <v>-0.186675796557169</v>
      </c>
      <c r="M170" s="25">
        <v>1345.25</v>
      </c>
      <c r="N170" s="27">
        <f t="shared" si="24"/>
        <v>-0.229661400324112</v>
      </c>
      <c r="O170" s="23">
        <v>1</v>
      </c>
      <c r="P170" s="28">
        <f t="shared" si="20"/>
        <v>13.4525</v>
      </c>
      <c r="Q170" s="9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="4" customFormat="1" ht="21.35" customHeight="1" spans="1:36">
      <c r="A171" s="21">
        <v>164</v>
      </c>
      <c r="B171" s="22" t="s">
        <v>203</v>
      </c>
      <c r="C171" s="21" t="s">
        <v>35</v>
      </c>
      <c r="D171" s="21" t="s">
        <v>26</v>
      </c>
      <c r="E171" s="23">
        <v>87500</v>
      </c>
      <c r="F171" s="25">
        <v>20885</v>
      </c>
      <c r="G171" s="25">
        <v>15305</v>
      </c>
      <c r="H171" s="25">
        <f t="shared" si="25"/>
        <v>5580</v>
      </c>
      <c r="I171" s="25">
        <v>1860.254</v>
      </c>
      <c r="J171" s="25">
        <v>2012</v>
      </c>
      <c r="K171" s="25">
        <v>12599.202</v>
      </c>
      <c r="L171" s="26">
        <f t="shared" si="21"/>
        <v>-0.176791767396276</v>
      </c>
      <c r="M171" s="25">
        <v>947</v>
      </c>
      <c r="N171" s="27">
        <f t="shared" si="24"/>
        <v>-0.529324055666004</v>
      </c>
      <c r="O171" s="23">
        <v>1</v>
      </c>
      <c r="P171" s="28">
        <f t="shared" si="20"/>
        <v>9.47</v>
      </c>
      <c r="Q171" s="9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="4" customFormat="1" ht="21.35" customHeight="1" spans="1:36">
      <c r="A172" s="21">
        <v>165</v>
      </c>
      <c r="B172" s="22" t="s">
        <v>204</v>
      </c>
      <c r="C172" s="21" t="s">
        <v>25</v>
      </c>
      <c r="D172" s="21" t="s">
        <v>28</v>
      </c>
      <c r="E172" s="23">
        <v>12500</v>
      </c>
      <c r="F172" s="25">
        <v>5290.3644</v>
      </c>
      <c r="G172" s="25">
        <v>3896.0694</v>
      </c>
      <c r="H172" s="25">
        <v>1394.295</v>
      </c>
      <c r="I172" s="25">
        <v>465</v>
      </c>
      <c r="J172" s="25">
        <v>408.87</v>
      </c>
      <c r="K172" s="25">
        <v>3252.564</v>
      </c>
      <c r="L172" s="26">
        <v>-0.16516784839613</v>
      </c>
      <c r="M172" s="25">
        <v>251.286</v>
      </c>
      <c r="N172" s="27">
        <v>-0.385413456599897</v>
      </c>
      <c r="O172" s="23">
        <v>1</v>
      </c>
      <c r="P172" s="28">
        <v>2.51286</v>
      </c>
      <c r="Q172" s="9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="4" customFormat="1" ht="21.35" customHeight="1" spans="1:36">
      <c r="A173" s="21">
        <v>166</v>
      </c>
      <c r="B173" s="22" t="s">
        <v>205</v>
      </c>
      <c r="C173" s="21" t="s">
        <v>35</v>
      </c>
      <c r="D173" s="21" t="s">
        <v>28</v>
      </c>
      <c r="E173" s="23">
        <v>20000</v>
      </c>
      <c r="F173" s="25">
        <v>6172</v>
      </c>
      <c r="G173" s="25">
        <v>5620</v>
      </c>
      <c r="H173" s="25">
        <f t="shared" si="25"/>
        <v>552</v>
      </c>
      <c r="I173" s="25">
        <v>184</v>
      </c>
      <c r="J173" s="25">
        <v>551</v>
      </c>
      <c r="K173" s="25">
        <v>3961.3552</v>
      </c>
      <c r="L173" s="26">
        <f t="shared" si="21"/>
        <v>-0.295132526690391</v>
      </c>
      <c r="M173" s="25">
        <v>333</v>
      </c>
      <c r="N173" s="27">
        <f t="shared" si="24"/>
        <v>-0.395644283121597</v>
      </c>
      <c r="O173" s="23">
        <v>1</v>
      </c>
      <c r="P173" s="28">
        <f t="shared" si="20"/>
        <v>3.33</v>
      </c>
      <c r="Q173" s="9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="4" customFormat="1" ht="21.35" customHeight="1" spans="1:36">
      <c r="A174" s="21">
        <v>167</v>
      </c>
      <c r="B174" s="22" t="s">
        <v>206</v>
      </c>
      <c r="C174" s="21" t="s">
        <v>54</v>
      </c>
      <c r="D174" s="21" t="s">
        <v>52</v>
      </c>
      <c r="E174" s="23">
        <v>8750</v>
      </c>
      <c r="F174" s="25">
        <v>4053</v>
      </c>
      <c r="G174" s="25">
        <v>3081</v>
      </c>
      <c r="H174" s="25">
        <f t="shared" si="25"/>
        <v>972</v>
      </c>
      <c r="I174" s="25">
        <v>338.05</v>
      </c>
      <c r="J174" s="25">
        <v>397</v>
      </c>
      <c r="K174" s="25">
        <v>2262.808</v>
      </c>
      <c r="L174" s="26">
        <f t="shared" si="21"/>
        <v>-0.265560532294709</v>
      </c>
      <c r="M174" s="25">
        <v>0</v>
      </c>
      <c r="N174" s="27">
        <f t="shared" si="24"/>
        <v>-1</v>
      </c>
      <c r="O174" s="23">
        <v>1</v>
      </c>
      <c r="P174" s="28">
        <f t="shared" si="20"/>
        <v>0</v>
      </c>
      <c r="Q174" s="9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="4" customFormat="1" ht="21.35" customHeight="1" spans="1:36">
      <c r="A175" s="21">
        <v>168</v>
      </c>
      <c r="B175" s="22" t="s">
        <v>207</v>
      </c>
      <c r="C175" s="21" t="s">
        <v>51</v>
      </c>
      <c r="D175" s="21" t="s">
        <v>52</v>
      </c>
      <c r="E175" s="23">
        <v>10430</v>
      </c>
      <c r="F175" s="25">
        <v>4581</v>
      </c>
      <c r="G175" s="25">
        <v>3407</v>
      </c>
      <c r="H175" s="25">
        <f t="shared" si="25"/>
        <v>1174</v>
      </c>
      <c r="I175" s="25">
        <v>392</v>
      </c>
      <c r="J175" s="25">
        <v>502</v>
      </c>
      <c r="K175" s="25">
        <v>853.3686</v>
      </c>
      <c r="L175" s="26">
        <f t="shared" si="21"/>
        <v>-0.749524919283827</v>
      </c>
      <c r="M175" s="25">
        <v>0</v>
      </c>
      <c r="N175" s="27">
        <f t="shared" si="24"/>
        <v>-1</v>
      </c>
      <c r="O175" s="23">
        <v>1</v>
      </c>
      <c r="P175" s="28">
        <f t="shared" si="20"/>
        <v>0</v>
      </c>
      <c r="Q175" s="9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customFormat="1" ht="21.35" customHeight="1" spans="1:17">
      <c r="A176" s="21" t="s">
        <v>16</v>
      </c>
      <c r="B176" s="21"/>
      <c r="C176" s="21"/>
      <c r="D176" s="21"/>
      <c r="E176" s="21"/>
      <c r="F176" s="25">
        <f t="shared" ref="F176:K176" si="26">SUM(F8:F175)</f>
        <v>3484797.656378</v>
      </c>
      <c r="G176" s="25">
        <f t="shared" si="26"/>
        <v>2679186.040778</v>
      </c>
      <c r="H176" s="25">
        <f t="shared" si="26"/>
        <v>861458.2068</v>
      </c>
      <c r="I176" s="25">
        <f t="shared" si="26"/>
        <v>321096.904167</v>
      </c>
      <c r="J176" s="25">
        <f t="shared" si="26"/>
        <v>313039.6505</v>
      </c>
      <c r="K176" s="25">
        <f t="shared" si="26"/>
        <v>2728443.0011</v>
      </c>
      <c r="L176" s="26">
        <f t="shared" si="21"/>
        <v>0.0183850466418883</v>
      </c>
      <c r="M176" s="25">
        <f>SUM(M8:M175)</f>
        <v>324776.2447</v>
      </c>
      <c r="N176" s="33">
        <f t="shared" si="24"/>
        <v>0.037492356579283</v>
      </c>
      <c r="O176" s="31"/>
      <c r="P176" s="28">
        <f t="shared" si="20"/>
        <v>3247.762447</v>
      </c>
      <c r="Q176" s="38"/>
    </row>
    <row r="177" customFormat="1" ht="21.35" customHeight="1" spans="1:17">
      <c r="A177" s="22" t="s">
        <v>208</v>
      </c>
      <c r="B177" s="22"/>
      <c r="C177" s="22"/>
      <c r="D177" s="22"/>
      <c r="E177" s="22"/>
      <c r="F177" s="21"/>
      <c r="G177" s="21"/>
      <c r="H177" s="21"/>
      <c r="I177" s="21"/>
      <c r="J177" s="21"/>
      <c r="K177" s="21"/>
      <c r="L177" s="22"/>
      <c r="M177" s="22"/>
      <c r="N177" s="22"/>
      <c r="O177" s="22"/>
      <c r="P177" s="22"/>
      <c r="Q177" s="38"/>
    </row>
    <row r="178" s="5" customFormat="1" ht="21.35" customHeight="1" spans="1:17">
      <c r="A178" s="21">
        <v>1</v>
      </c>
      <c r="B178" s="22" t="s">
        <v>209</v>
      </c>
      <c r="C178" s="21" t="s">
        <v>22</v>
      </c>
      <c r="D178" s="21" t="s">
        <v>26</v>
      </c>
      <c r="E178" s="23">
        <v>50000</v>
      </c>
      <c r="F178" s="25">
        <v>13985</v>
      </c>
      <c r="G178" s="24">
        <v>13985</v>
      </c>
      <c r="H178" s="25">
        <f>F178-G178</f>
        <v>0</v>
      </c>
      <c r="I178" s="25">
        <v>0</v>
      </c>
      <c r="J178" s="25">
        <v>0</v>
      </c>
      <c r="K178" s="25">
        <v>1425</v>
      </c>
      <c r="L178" s="26">
        <f>(K178-G178)/G178</f>
        <v>-0.898105112620665</v>
      </c>
      <c r="M178" s="25">
        <v>1131</v>
      </c>
      <c r="N178" s="27"/>
      <c r="O178" s="23">
        <v>3</v>
      </c>
      <c r="P178" s="28">
        <f>M178*0.03</f>
        <v>33.93</v>
      </c>
      <c r="Q178" s="9"/>
    </row>
    <row r="179" s="6" customFormat="1" ht="21.35" customHeight="1" spans="1:36">
      <c r="A179" s="21">
        <v>2</v>
      </c>
      <c r="B179" s="22" t="s">
        <v>210</v>
      </c>
      <c r="C179" s="21" t="s">
        <v>22</v>
      </c>
      <c r="D179" s="21" t="s">
        <v>28</v>
      </c>
      <c r="E179" s="23">
        <v>31500</v>
      </c>
      <c r="F179" s="25">
        <v>0</v>
      </c>
      <c r="G179" s="25">
        <v>0</v>
      </c>
      <c r="H179" s="25">
        <v>52</v>
      </c>
      <c r="I179" s="25">
        <v>17</v>
      </c>
      <c r="J179" s="25">
        <v>4.4</v>
      </c>
      <c r="K179" s="25">
        <v>5194.6</v>
      </c>
      <c r="L179" s="26"/>
      <c r="M179" s="25">
        <v>287.892</v>
      </c>
      <c r="N179" s="27"/>
      <c r="O179" s="23">
        <v>3</v>
      </c>
      <c r="P179" s="28">
        <f>M179*0.03</f>
        <v>8.63676</v>
      </c>
      <c r="Q179" s="9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="6" customFormat="1" ht="21.35" customHeight="1" spans="1:36">
      <c r="A180" s="21">
        <v>3</v>
      </c>
      <c r="B180" s="22" t="s">
        <v>211</v>
      </c>
      <c r="C180" s="21" t="s">
        <v>35</v>
      </c>
      <c r="D180" s="21" t="s">
        <v>32</v>
      </c>
      <c r="E180" s="23">
        <v>12500</v>
      </c>
      <c r="F180" s="25">
        <v>0</v>
      </c>
      <c r="G180" s="25">
        <v>0</v>
      </c>
      <c r="H180" s="25">
        <f>F180-G180</f>
        <v>0</v>
      </c>
      <c r="I180" s="25">
        <v>0</v>
      </c>
      <c r="J180" s="25">
        <v>0</v>
      </c>
      <c r="K180" s="25">
        <v>0</v>
      </c>
      <c r="L180" s="26"/>
      <c r="M180" s="25">
        <v>193.926</v>
      </c>
      <c r="N180" s="27"/>
      <c r="O180" s="23">
        <v>3</v>
      </c>
      <c r="P180" s="28">
        <f>M180*0.03</f>
        <v>5.81778</v>
      </c>
      <c r="Q180" s="9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="6" customFormat="1" ht="21.35" customHeight="1" spans="1:36">
      <c r="A181" s="21">
        <v>4</v>
      </c>
      <c r="B181" s="22" t="s">
        <v>212</v>
      </c>
      <c r="C181" s="21" t="s">
        <v>31</v>
      </c>
      <c r="D181" s="21" t="s">
        <v>26</v>
      </c>
      <c r="E181" s="23">
        <v>8000</v>
      </c>
      <c r="F181" s="25">
        <v>655.732</v>
      </c>
      <c r="G181" s="25">
        <v>436.8</v>
      </c>
      <c r="H181" s="25">
        <v>217</v>
      </c>
      <c r="I181" s="25">
        <v>72</v>
      </c>
      <c r="J181" s="25">
        <v>24.878</v>
      </c>
      <c r="K181" s="25">
        <v>28.168</v>
      </c>
      <c r="L181" s="26">
        <v>-0.93551282051282</v>
      </c>
      <c r="M181" s="25">
        <v>138.586</v>
      </c>
      <c r="N181" s="27">
        <v>4.57062464828362</v>
      </c>
      <c r="O181" s="23">
        <v>3</v>
      </c>
      <c r="P181" s="28">
        <f>M181*0.03</f>
        <v>4.15758</v>
      </c>
      <c r="Q181" s="9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="6" customFormat="1" ht="21.35" customHeight="1" spans="1:36">
      <c r="A182" s="21">
        <v>5</v>
      </c>
      <c r="B182" s="22" t="s">
        <v>213</v>
      </c>
      <c r="C182" s="21" t="s">
        <v>66</v>
      </c>
      <c r="D182" s="21" t="s">
        <v>28</v>
      </c>
      <c r="E182" s="23">
        <v>16000</v>
      </c>
      <c r="F182" s="25">
        <v>5406.39</v>
      </c>
      <c r="G182" s="25">
        <v>3972.87</v>
      </c>
      <c r="H182" s="25">
        <f>F182-G182</f>
        <v>1433.52</v>
      </c>
      <c r="I182" s="25">
        <v>478</v>
      </c>
      <c r="J182" s="25">
        <v>426.03</v>
      </c>
      <c r="K182" s="25">
        <v>3396.096</v>
      </c>
      <c r="L182" s="26">
        <f>(K182-G182)/G182</f>
        <v>-0.145178170944431</v>
      </c>
      <c r="M182" s="25">
        <v>376.86</v>
      </c>
      <c r="N182" s="27">
        <f>(M182-J182)/J182</f>
        <v>-0.115414407436096</v>
      </c>
      <c r="O182" s="23">
        <v>3</v>
      </c>
      <c r="P182" s="28">
        <f>M182*0.03</f>
        <v>11.3058</v>
      </c>
      <c r="Q182" s="9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="6" customFormat="1" ht="21.35" customHeight="1" spans="1:36">
      <c r="A183" s="21">
        <v>6</v>
      </c>
      <c r="B183" s="22" t="s">
        <v>214</v>
      </c>
      <c r="C183" s="21" t="s">
        <v>54</v>
      </c>
      <c r="D183" s="21" t="s">
        <v>26</v>
      </c>
      <c r="E183" s="23">
        <v>10000</v>
      </c>
      <c r="F183" s="25">
        <v>4264.93</v>
      </c>
      <c r="G183" s="25">
        <v>2965.48</v>
      </c>
      <c r="H183" s="25">
        <f>F183-G183</f>
        <v>1299.45</v>
      </c>
      <c r="I183" s="25">
        <v>433.15</v>
      </c>
      <c r="J183" s="25">
        <v>457</v>
      </c>
      <c r="K183" s="25">
        <v>2290</v>
      </c>
      <c r="L183" s="26">
        <f t="shared" ref="L176:L198" si="27">(K183-G183)/G183</f>
        <v>-0.227781000040466</v>
      </c>
      <c r="M183" s="25">
        <v>433</v>
      </c>
      <c r="N183" s="27">
        <f t="shared" ref="N176:N198" si="28">(M183-J183)/J183</f>
        <v>-0.0525164113785558</v>
      </c>
      <c r="O183" s="23">
        <v>3</v>
      </c>
      <c r="P183" s="28">
        <f t="shared" ref="P176:P196" si="29">M183*0.03</f>
        <v>12.99</v>
      </c>
      <c r="Q183" s="9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="6" customFormat="1" ht="21.35" customHeight="1" spans="1:36">
      <c r="A184" s="21">
        <v>7</v>
      </c>
      <c r="B184" s="22" t="s">
        <v>215</v>
      </c>
      <c r="C184" s="21" t="s">
        <v>51</v>
      </c>
      <c r="D184" s="21" t="s">
        <v>26</v>
      </c>
      <c r="E184" s="23">
        <v>80000</v>
      </c>
      <c r="F184" s="25">
        <v>34201.2058</v>
      </c>
      <c r="G184" s="25">
        <v>26212.8298</v>
      </c>
      <c r="H184" s="25">
        <f>F184-G184</f>
        <v>7988.376</v>
      </c>
      <c r="I184" s="25">
        <v>2662</v>
      </c>
      <c r="J184" s="25">
        <v>2676</v>
      </c>
      <c r="K184" s="25">
        <v>23227.8156</v>
      </c>
      <c r="L184" s="26">
        <f t="shared" si="27"/>
        <v>-0.113876076057992</v>
      </c>
      <c r="M184" s="25">
        <v>2676.608</v>
      </c>
      <c r="N184" s="27">
        <f t="shared" si="28"/>
        <v>0.00022720478325866</v>
      </c>
      <c r="O184" s="23">
        <v>3</v>
      </c>
      <c r="P184" s="28">
        <f t="shared" si="29"/>
        <v>80.29824</v>
      </c>
      <c r="Q184" s="9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="6" customFormat="1" ht="21.35" customHeight="1" spans="1:36">
      <c r="A185" s="21">
        <v>8</v>
      </c>
      <c r="B185" s="22" t="s">
        <v>216</v>
      </c>
      <c r="C185" s="21" t="s">
        <v>66</v>
      </c>
      <c r="D185" s="21" t="s">
        <v>28</v>
      </c>
      <c r="E185" s="23">
        <v>16000</v>
      </c>
      <c r="F185" s="25">
        <v>5030.34</v>
      </c>
      <c r="G185" s="25">
        <v>3463.712</v>
      </c>
      <c r="H185" s="25">
        <v>1566.628</v>
      </c>
      <c r="I185" s="25">
        <v>522.209333333332</v>
      </c>
      <c r="J185" s="25">
        <v>475.719999999994</v>
      </c>
      <c r="K185" s="25">
        <v>2782.024</v>
      </c>
      <c r="L185" s="26">
        <f t="shared" si="27"/>
        <v>-0.196808510638298</v>
      </c>
      <c r="M185" s="25">
        <v>454.076</v>
      </c>
      <c r="N185" s="27">
        <f t="shared" si="28"/>
        <v>-0.0454973513831545</v>
      </c>
      <c r="O185" s="23">
        <v>3</v>
      </c>
      <c r="P185" s="28">
        <f t="shared" si="29"/>
        <v>13.62228</v>
      </c>
      <c r="Q185" s="9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="6" customFormat="1" ht="21.35" customHeight="1" spans="1:36">
      <c r="A186" s="21">
        <v>9</v>
      </c>
      <c r="B186" s="22" t="s">
        <v>217</v>
      </c>
      <c r="C186" s="21" t="s">
        <v>22</v>
      </c>
      <c r="D186" s="21" t="s">
        <v>32</v>
      </c>
      <c r="E186" s="23">
        <v>7400</v>
      </c>
      <c r="F186" s="25">
        <v>6599</v>
      </c>
      <c r="G186" s="24">
        <v>5081</v>
      </c>
      <c r="H186" s="25">
        <f>F186-G186</f>
        <v>1518</v>
      </c>
      <c r="I186" s="25">
        <v>506</v>
      </c>
      <c r="J186" s="25">
        <v>696</v>
      </c>
      <c r="K186" s="25">
        <v>4418</v>
      </c>
      <c r="L186" s="26">
        <f t="shared" si="27"/>
        <v>-0.130486124778587</v>
      </c>
      <c r="M186" s="25">
        <v>580</v>
      </c>
      <c r="N186" s="27">
        <f t="shared" si="28"/>
        <v>-0.166666666666667</v>
      </c>
      <c r="O186" s="23">
        <v>3</v>
      </c>
      <c r="P186" s="28">
        <f t="shared" si="29"/>
        <v>17.4</v>
      </c>
      <c r="Q186" s="9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="6" customFormat="1" ht="21.35" customHeight="1" spans="1:36">
      <c r="A187" s="21">
        <v>10</v>
      </c>
      <c r="B187" s="22" t="s">
        <v>218</v>
      </c>
      <c r="C187" s="21" t="s">
        <v>84</v>
      </c>
      <c r="D187" s="21" t="s">
        <v>32</v>
      </c>
      <c r="E187" s="23">
        <v>24000</v>
      </c>
      <c r="F187" s="25">
        <v>23349</v>
      </c>
      <c r="G187" s="25">
        <v>18160</v>
      </c>
      <c r="H187" s="25">
        <f>F187-G187</f>
        <v>5189</v>
      </c>
      <c r="I187" s="25">
        <f>F187/3</f>
        <v>7783</v>
      </c>
      <c r="J187" s="25">
        <v>2312</v>
      </c>
      <c r="K187" s="25">
        <v>0</v>
      </c>
      <c r="L187" s="26">
        <f t="shared" si="27"/>
        <v>-1</v>
      </c>
      <c r="M187" s="25">
        <v>889</v>
      </c>
      <c r="N187" s="27">
        <f t="shared" si="28"/>
        <v>-0.615484429065744</v>
      </c>
      <c r="O187" s="23">
        <v>3</v>
      </c>
      <c r="P187" s="28">
        <f t="shared" si="29"/>
        <v>26.67</v>
      </c>
      <c r="Q187" s="9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="6" customFormat="1" ht="21.35" customHeight="1" spans="1:36">
      <c r="A188" s="21">
        <v>11</v>
      </c>
      <c r="B188" s="22" t="s">
        <v>219</v>
      </c>
      <c r="C188" s="21" t="s">
        <v>31</v>
      </c>
      <c r="D188" s="21" t="s">
        <v>32</v>
      </c>
      <c r="E188" s="23">
        <v>28250</v>
      </c>
      <c r="F188" s="25">
        <v>25355.088</v>
      </c>
      <c r="G188" s="25">
        <v>18360</v>
      </c>
      <c r="H188" s="25">
        <v>6995.088</v>
      </c>
      <c r="I188" s="25">
        <v>2331</v>
      </c>
      <c r="J188" s="25">
        <v>1855.744</v>
      </c>
      <c r="K188" s="25">
        <v>12775.664</v>
      </c>
      <c r="L188" s="26">
        <v>-0.304157734204793</v>
      </c>
      <c r="M188" s="25">
        <v>1979.12</v>
      </c>
      <c r="N188" s="27">
        <v>0.0664833080424886</v>
      </c>
      <c r="O188" s="23">
        <v>3</v>
      </c>
      <c r="P188" s="28">
        <f t="shared" si="29"/>
        <v>59.3736</v>
      </c>
      <c r="Q188" s="9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="6" customFormat="1" ht="21.35" customHeight="1" spans="1:36">
      <c r="A189" s="21">
        <v>12</v>
      </c>
      <c r="B189" s="22" t="s">
        <v>220</v>
      </c>
      <c r="C189" s="21" t="s">
        <v>54</v>
      </c>
      <c r="D189" s="21" t="s">
        <v>148</v>
      </c>
      <c r="E189" s="23">
        <v>9450</v>
      </c>
      <c r="F189" s="25">
        <v>6766</v>
      </c>
      <c r="G189" s="25">
        <v>5002</v>
      </c>
      <c r="H189" s="25">
        <f>F189-G189</f>
        <v>1764</v>
      </c>
      <c r="I189" s="25">
        <v>588</v>
      </c>
      <c r="J189" s="25">
        <v>600</v>
      </c>
      <c r="K189" s="25">
        <v>2904</v>
      </c>
      <c r="L189" s="26">
        <f t="shared" si="27"/>
        <v>-0.419432227109156</v>
      </c>
      <c r="M189" s="25">
        <v>633</v>
      </c>
      <c r="N189" s="27">
        <f t="shared" si="28"/>
        <v>0.055</v>
      </c>
      <c r="O189" s="23">
        <v>3</v>
      </c>
      <c r="P189" s="28">
        <f t="shared" si="29"/>
        <v>18.99</v>
      </c>
      <c r="Q189" s="9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="6" customFormat="1" ht="21.35" customHeight="1" spans="1:36">
      <c r="A190" s="21">
        <v>13</v>
      </c>
      <c r="B190" s="22" t="s">
        <v>221</v>
      </c>
      <c r="C190" s="21" t="s">
        <v>66</v>
      </c>
      <c r="D190" s="21" t="s">
        <v>148</v>
      </c>
      <c r="E190" s="23">
        <v>25000</v>
      </c>
      <c r="F190" s="25">
        <v>14071.512</v>
      </c>
      <c r="G190" s="25">
        <v>10342.794</v>
      </c>
      <c r="H190" s="25">
        <v>3728.71799999999</v>
      </c>
      <c r="I190" s="25">
        <v>1242.906</v>
      </c>
      <c r="J190" s="25">
        <v>1237.82399999999</v>
      </c>
      <c r="K190" s="25">
        <v>6860.658</v>
      </c>
      <c r="L190" s="26">
        <f t="shared" si="27"/>
        <v>-0.336672663112115</v>
      </c>
      <c r="M190" s="25">
        <v>1257.648</v>
      </c>
      <c r="N190" s="27">
        <f t="shared" si="28"/>
        <v>0.0160152008686291</v>
      </c>
      <c r="O190" s="23">
        <v>3</v>
      </c>
      <c r="P190" s="28">
        <f t="shared" si="29"/>
        <v>37.72944</v>
      </c>
      <c r="Q190" s="9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="4" customFormat="1" ht="21.35" customHeight="1" spans="1:36">
      <c r="A191" s="21">
        <v>14</v>
      </c>
      <c r="B191" s="22" t="s">
        <v>222</v>
      </c>
      <c r="C191" s="21" t="s">
        <v>66</v>
      </c>
      <c r="D191" s="21" t="s">
        <v>148</v>
      </c>
      <c r="E191" s="23">
        <v>50000</v>
      </c>
      <c r="F191" s="25">
        <v>38097.9201</v>
      </c>
      <c r="G191" s="25">
        <v>28317.1666</v>
      </c>
      <c r="H191" s="25">
        <v>9780.7535</v>
      </c>
      <c r="I191" s="25">
        <v>3260.25116666667</v>
      </c>
      <c r="J191" s="25">
        <v>3249.6396</v>
      </c>
      <c r="K191" s="25">
        <v>24705.6916</v>
      </c>
      <c r="L191" s="26">
        <f t="shared" si="27"/>
        <v>-0.127536594710009</v>
      </c>
      <c r="M191" s="25">
        <v>3264.7759</v>
      </c>
      <c r="N191" s="27">
        <f t="shared" si="28"/>
        <v>0.00465783959550472</v>
      </c>
      <c r="O191" s="23">
        <v>3</v>
      </c>
      <c r="P191" s="28">
        <f t="shared" si="29"/>
        <v>97.943277</v>
      </c>
      <c r="Q191" s="9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="6" customFormat="1" ht="21.35" customHeight="1" spans="1:36">
      <c r="A192" s="21">
        <v>15</v>
      </c>
      <c r="B192" s="22" t="s">
        <v>223</v>
      </c>
      <c r="C192" s="21" t="s">
        <v>54</v>
      </c>
      <c r="D192" s="21" t="s">
        <v>52</v>
      </c>
      <c r="E192" s="23">
        <v>8400</v>
      </c>
      <c r="F192" s="25">
        <f>G192+H192</f>
        <v>8999</v>
      </c>
      <c r="G192" s="25">
        <v>6309</v>
      </c>
      <c r="H192" s="25">
        <v>2690</v>
      </c>
      <c r="I192" s="25">
        <v>897</v>
      </c>
      <c r="J192" s="25">
        <v>886</v>
      </c>
      <c r="K192" s="25">
        <v>2887</v>
      </c>
      <c r="L192" s="26">
        <f t="shared" si="27"/>
        <v>-0.54239974639404</v>
      </c>
      <c r="M192" s="25">
        <v>528</v>
      </c>
      <c r="N192" s="27">
        <f t="shared" si="28"/>
        <v>-0.404063205417607</v>
      </c>
      <c r="O192" s="23">
        <v>3</v>
      </c>
      <c r="P192" s="28">
        <f t="shared" si="29"/>
        <v>15.84</v>
      </c>
      <c r="Q192" s="9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="6" customFormat="1" ht="21.35" customHeight="1" spans="1:36">
      <c r="A193" s="21">
        <v>16</v>
      </c>
      <c r="B193" s="22" t="s">
        <v>224</v>
      </c>
      <c r="C193" s="21" t="s">
        <v>51</v>
      </c>
      <c r="D193" s="21" t="s">
        <v>52</v>
      </c>
      <c r="E193" s="23">
        <v>60000</v>
      </c>
      <c r="F193" s="25">
        <v>26815</v>
      </c>
      <c r="G193" s="25">
        <v>20258</v>
      </c>
      <c r="H193" s="25">
        <f>F193-G193</f>
        <v>6557</v>
      </c>
      <c r="I193" s="25">
        <v>2185.7966</v>
      </c>
      <c r="J193" s="25">
        <v>2547.6814</v>
      </c>
      <c r="K193" s="25">
        <v>9641</v>
      </c>
      <c r="L193" s="26">
        <f t="shared" si="27"/>
        <v>-0.524089248691875</v>
      </c>
      <c r="M193" s="25">
        <v>1446.1314</v>
      </c>
      <c r="N193" s="27">
        <f t="shared" si="28"/>
        <v>-0.43237352990841</v>
      </c>
      <c r="O193" s="23">
        <v>3</v>
      </c>
      <c r="P193" s="28">
        <f t="shared" si="29"/>
        <v>43.383942</v>
      </c>
      <c r="Q193" s="9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="6" customFormat="1" ht="21.35" customHeight="1" spans="1:36">
      <c r="A194" s="21">
        <v>17</v>
      </c>
      <c r="B194" s="22" t="s">
        <v>225</v>
      </c>
      <c r="C194" s="21" t="s">
        <v>35</v>
      </c>
      <c r="D194" s="21" t="s">
        <v>28</v>
      </c>
      <c r="E194" s="31">
        <v>6600</v>
      </c>
      <c r="F194" s="25">
        <v>2473.9912</v>
      </c>
      <c r="G194" s="25">
        <v>1917.8805</v>
      </c>
      <c r="H194" s="25">
        <v>556.1107</v>
      </c>
      <c r="I194" s="25">
        <v>185.370233333333</v>
      </c>
      <c r="J194" s="25">
        <v>165</v>
      </c>
      <c r="K194" s="25">
        <v>1572.9039</v>
      </c>
      <c r="L194" s="26">
        <f t="shared" si="27"/>
        <v>-0.179873876396366</v>
      </c>
      <c r="M194" s="25">
        <v>128</v>
      </c>
      <c r="N194" s="27">
        <f t="shared" si="28"/>
        <v>-0.224242424242424</v>
      </c>
      <c r="O194" s="23">
        <v>3</v>
      </c>
      <c r="P194" s="28">
        <f t="shared" si="29"/>
        <v>3.84</v>
      </c>
      <c r="Q194" s="9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="6" customFormat="1" ht="21.35" customHeight="1" spans="1:36">
      <c r="A195" s="21">
        <v>18</v>
      </c>
      <c r="B195" s="22" t="s">
        <v>226</v>
      </c>
      <c r="C195" s="21" t="s">
        <v>22</v>
      </c>
      <c r="D195" s="21" t="s">
        <v>32</v>
      </c>
      <c r="E195" s="31">
        <v>9250</v>
      </c>
      <c r="F195" s="25">
        <v>5581</v>
      </c>
      <c r="G195" s="25">
        <v>3524</v>
      </c>
      <c r="H195" s="25">
        <v>2057</v>
      </c>
      <c r="I195" s="25">
        <v>686</v>
      </c>
      <c r="J195" s="25">
        <v>698</v>
      </c>
      <c r="K195" s="25">
        <v>3108</v>
      </c>
      <c r="L195" s="26">
        <f t="shared" si="27"/>
        <v>-0.118047673098751</v>
      </c>
      <c r="M195" s="25">
        <v>662</v>
      </c>
      <c r="N195" s="27">
        <f t="shared" si="28"/>
        <v>-0.0515759312320917</v>
      </c>
      <c r="O195" s="23">
        <v>3</v>
      </c>
      <c r="P195" s="28">
        <f t="shared" si="29"/>
        <v>19.86</v>
      </c>
      <c r="Q195" s="9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ht="21.35" customHeight="1" spans="1:16">
      <c r="A196" s="21" t="s">
        <v>16</v>
      </c>
      <c r="B196" s="21"/>
      <c r="C196" s="21"/>
      <c r="D196" s="21"/>
      <c r="E196" s="21"/>
      <c r="F196" s="25">
        <f t="shared" ref="F196:K196" si="30">SUM(F178:F195)</f>
        <v>221651.1091</v>
      </c>
      <c r="G196" s="25">
        <f t="shared" si="30"/>
        <v>168308.5329</v>
      </c>
      <c r="H196" s="25">
        <f t="shared" si="30"/>
        <v>53392.6442</v>
      </c>
      <c r="I196" s="25">
        <f t="shared" si="30"/>
        <v>23849.6833333333</v>
      </c>
      <c r="J196" s="25">
        <f t="shared" si="30"/>
        <v>18311.917</v>
      </c>
      <c r="K196" s="25">
        <f t="shared" si="30"/>
        <v>107216.6211</v>
      </c>
      <c r="L196" s="26">
        <f t="shared" si="27"/>
        <v>-0.36297572527887</v>
      </c>
      <c r="M196" s="25">
        <f>SUM(M178:M195)</f>
        <v>17059.6233</v>
      </c>
      <c r="N196" s="27">
        <f t="shared" si="28"/>
        <v>-0.0683868160826627</v>
      </c>
      <c r="O196" s="31"/>
      <c r="P196" s="40">
        <f>SUM(P178:P195)</f>
        <v>511.788699</v>
      </c>
    </row>
    <row r="197" ht="21.35" customHeight="1" spans="1:16">
      <c r="A197" s="21" t="s">
        <v>11</v>
      </c>
      <c r="B197" s="21"/>
      <c r="C197" s="21" t="s">
        <v>227</v>
      </c>
      <c r="D197" s="21" t="s">
        <v>228</v>
      </c>
      <c r="E197" s="21" t="s">
        <v>229</v>
      </c>
      <c r="F197" s="25">
        <f t="shared" ref="F197:K197" si="31">F196+F176</f>
        <v>3706448.765478</v>
      </c>
      <c r="G197" s="25">
        <f t="shared" si="31"/>
        <v>2847494.573678</v>
      </c>
      <c r="H197" s="25">
        <f t="shared" si="31"/>
        <v>914850.851</v>
      </c>
      <c r="I197" s="25">
        <f t="shared" si="31"/>
        <v>344946.587500333</v>
      </c>
      <c r="J197" s="25">
        <f t="shared" si="31"/>
        <v>331351.5675</v>
      </c>
      <c r="K197" s="25">
        <f t="shared" si="31"/>
        <v>2835659.6222</v>
      </c>
      <c r="L197" s="26">
        <f t="shared" si="27"/>
        <v>-0.00415626831650571</v>
      </c>
      <c r="M197" s="25">
        <f>M196+M176</f>
        <v>341835.868</v>
      </c>
      <c r="N197" s="27">
        <f t="shared" si="28"/>
        <v>0.0316410167578278</v>
      </c>
      <c r="O197" s="41"/>
      <c r="P197" s="40">
        <f>P196+P176</f>
        <v>3759.551146</v>
      </c>
    </row>
    <row r="198" ht="21.35" customHeight="1" spans="1:16">
      <c r="A198" s="39" t="s">
        <v>230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ht="21.35" customHeight="1" spans="1:1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ht="21.35" customHeight="1" spans="1:1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</sheetData>
  <mergeCells count="23">
    <mergeCell ref="A1:C1"/>
    <mergeCell ref="F4:J4"/>
    <mergeCell ref="K4:N4"/>
    <mergeCell ref="H5:I5"/>
    <mergeCell ref="K5:L5"/>
    <mergeCell ref="M5:N5"/>
    <mergeCell ref="A7:P7"/>
    <mergeCell ref="A176:E176"/>
    <mergeCell ref="A177:P177"/>
    <mergeCell ref="A196:E196"/>
    <mergeCell ref="A197:B197"/>
    <mergeCell ref="A4:A6"/>
    <mergeCell ref="B4:B6"/>
    <mergeCell ref="C4:C6"/>
    <mergeCell ref="D4:D6"/>
    <mergeCell ref="E4:E6"/>
    <mergeCell ref="F5:F6"/>
    <mergeCell ref="G5:G6"/>
    <mergeCell ref="J5:J6"/>
    <mergeCell ref="O4:O6"/>
    <mergeCell ref="P4:P6"/>
    <mergeCell ref="A2:P3"/>
    <mergeCell ref="A198:P200"/>
  </mergeCells>
  <printOptions horizontalCentered="1"/>
  <pageMargins left="0.708333333333333" right="0.751388888888889" top="0.66875" bottom="0.550694444444444" header="0.5" footer="0.354166666666667"/>
  <pageSetup paperSize="9" scale="6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剔除停产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囿</cp:lastModifiedBy>
  <dcterms:created xsi:type="dcterms:W3CDTF">2020-08-17T10:10:00Z</dcterms:created>
  <dcterms:modified xsi:type="dcterms:W3CDTF">2020-11-26T03:05:15Z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